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F:\Nohora\Documents\NIVA\ARL POSITIVA\VICEPRESIDENCIA DE P&amp;P\CONTRATACIÓN 2021\PROYECTO TRABAJO A DISTANCIA\SOLUCIONES\AA CARGUE 27052022\KIT LIDERA LA ESTRATEGIA\NORMOGRAMA\"/>
    </mc:Choice>
  </mc:AlternateContent>
  <xr:revisionPtr revIDLastSave="0" documentId="13_ncr:1_{662280EA-68A6-4BE2-96E5-8572A1A99FF9}" xr6:coauthVersionLast="47" xr6:coauthVersionMax="47" xr10:uidLastSave="{00000000-0000-0000-0000-000000000000}"/>
  <bookViews>
    <workbookView xWindow="-120" yWindow="-120" windowWidth="24240" windowHeight="13020" xr2:uid="{00000000-000D-0000-FFFF-FFFF00000000}"/>
  </bookViews>
  <sheets>
    <sheet name="PORTADA" sheetId="10" r:id="rId1"/>
    <sheet name="REFERENTE NACIONAL" sheetId="1" r:id="rId2"/>
    <sheet name="REFERENTE NACIONAL COVID" sheetId="8" r:id="rId3"/>
    <sheet name="REFERENTE INTERNACIONAL" sheetId="5" r:id="rId4"/>
    <sheet name="Listas" sheetId="9" state="hidden" r:id="rId5"/>
  </sheets>
  <externalReferences>
    <externalReference r:id="rId6"/>
  </externalReferences>
  <definedNames>
    <definedName name="_xlnm._FilterDatabase" localSheetId="3" hidden="1">'REFERENTE INTERNACIONAL'!$B$1:$N$30</definedName>
    <definedName name="_xlnm._FilterDatabase" localSheetId="1" hidden="1">'REFERENTE NACIONAL'!$B$4:$M$403</definedName>
    <definedName name="_xlnm._FilterDatabase" localSheetId="2" hidden="1">'REFERENTE NACIONAL COVID'!$B$4:$M$4</definedName>
    <definedName name="APA">'[1]BASE INGRESO AUTORREPORTE'!$B$4:$B$155</definedName>
    <definedName name="APV">'[1]BASE INGRESO VERIFICACION'!$B$6:$B$158</definedName>
    <definedName name="BASEA">'[1]BASE INGRESO AUTORREPORTE'!$B$2:$BL$155</definedName>
    <definedName name="BASEV">'[1]BASE INGRESO VERIFICACION'!$B$2:$HA$159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2" i="8" l="1"/>
  <c r="D29" i="8"/>
  <c r="D9" i="8"/>
  <c r="D91" i="8"/>
  <c r="D90" i="8"/>
  <c r="D106" i="8"/>
  <c r="D85" i="8"/>
  <c r="D105" i="8"/>
  <c r="D104" i="8"/>
  <c r="D84" i="8"/>
  <c r="D101" i="8"/>
  <c r="D100" i="8"/>
  <c r="D83" i="8"/>
  <c r="D82" i="8"/>
  <c r="D81" i="8"/>
  <c r="D80" i="8"/>
  <c r="D79" i="8"/>
  <c r="D77" i="8"/>
  <c r="D76" i="8"/>
  <c r="D75" i="8"/>
  <c r="D74" i="8"/>
  <c r="D73" i="8"/>
  <c r="D72" i="8"/>
  <c r="D7" i="8"/>
  <c r="D71" i="8"/>
  <c r="D99" i="8"/>
  <c r="D70" i="8"/>
  <c r="D98" i="8"/>
  <c r="D69" i="8"/>
  <c r="D68" i="8"/>
  <c r="D67" i="8"/>
  <c r="D66" i="8"/>
  <c r="D65" i="8"/>
  <c r="D64" i="8"/>
  <c r="D63" i="8"/>
  <c r="D62" i="8"/>
  <c r="D61" i="8"/>
  <c r="D60" i="8"/>
  <c r="D59" i="8"/>
  <c r="D58" i="8"/>
  <c r="D57" i="8"/>
  <c r="D56" i="8"/>
  <c r="D55" i="8"/>
  <c r="D54" i="8"/>
  <c r="D53" i="8"/>
  <c r="D52" i="8"/>
  <c r="D51" i="8"/>
  <c r="D28" i="8"/>
  <c r="D27" i="8"/>
  <c r="D26" i="8"/>
  <c r="D97" i="8"/>
  <c r="D96" i="8"/>
</calcChain>
</file>

<file path=xl/sharedStrings.xml><?xml version="1.0" encoding="utf-8"?>
<sst xmlns="http://schemas.openxmlformats.org/spreadsheetml/2006/main" count="5071" uniqueCount="1067">
  <si>
    <t>MATRIZ LEGAL TRABAJO A DISTANCIA: TELETRABAJO, TRABAJO REMOTO, TRABAJO EN CASA</t>
  </si>
  <si>
    <t>Referente nacional</t>
  </si>
  <si>
    <t>Referente nacional COVID</t>
  </si>
  <si>
    <t>Referente internacional</t>
  </si>
  <si>
    <t>Realización:</t>
  </si>
  <si>
    <t xml:space="preserve">Coordinadores Técnicos del proyecto </t>
  </si>
  <si>
    <t xml:space="preserve">Aplicando Soluciones en Salud, Seguridad y Trabajo S.A.S. </t>
  </si>
  <si>
    <t>Nohora Isabel Valbuena Amaris</t>
  </si>
  <si>
    <t>Alejandro Orozco Acosta</t>
  </si>
  <si>
    <t>Equipo técnico</t>
  </si>
  <si>
    <r>
      <t xml:space="preserve">Alejandro Orozco Acosta – </t>
    </r>
    <r>
      <rPr>
        <sz val="12"/>
        <color theme="0"/>
        <rFont val="Myriad pro"/>
      </rPr>
      <t>TF. Mag.</t>
    </r>
  </si>
  <si>
    <t>Yesni Viviana Ríos Ospina - Abg. Esp.</t>
  </si>
  <si>
    <t>Leonardo Sánchez Buitrago - DI. Esp.</t>
  </si>
  <si>
    <t>Nohora Isabel Valbuena Amaris – TO. Mag.</t>
  </si>
  <si>
    <t xml:space="preserve">MATRIZ DE IDENTIFICACIÓN DE REQUISITOS LEGALES Y DE OTRA ÍNDOLE APLICABLES AL TRABAJO A DISTANCIA </t>
  </si>
  <si>
    <t xml:space="preserve">REFERENTE NACIONAL </t>
  </si>
  <si>
    <t>IDENTIFICACIÓN DEL REQUISITO</t>
  </si>
  <si>
    <t>PLANIFICACIÓN</t>
  </si>
  <si>
    <t xml:space="preserve">EVALUACIÓN DE CUMPLIMIENTO </t>
  </si>
  <si>
    <t xml:space="preserve">PLAN DE MEJORAMIENTO </t>
  </si>
  <si>
    <t>TEMA</t>
  </si>
  <si>
    <t xml:space="preserve">TIPO DE NORMA </t>
  </si>
  <si>
    <t>NÚMERO</t>
  </si>
  <si>
    <t>AÑO</t>
  </si>
  <si>
    <t>DESCRIPCIÓN DE LA NORMA</t>
  </si>
  <si>
    <t>ENTE EMISOR</t>
  </si>
  <si>
    <t>ARTÍCULOS APLICABLES</t>
  </si>
  <si>
    <t>OBLIGACIONES O EXIGENCIAS APLICABLES</t>
  </si>
  <si>
    <t>TELETRABAJO</t>
  </si>
  <si>
    <t>TRABAJO EN CASA</t>
  </si>
  <si>
    <t>TRABAJO REMOTO</t>
  </si>
  <si>
    <t>RESPONSABLE</t>
  </si>
  <si>
    <t>ACTIVIDADES</t>
  </si>
  <si>
    <t>RECURSOS</t>
  </si>
  <si>
    <t xml:space="preserve">FECHA DE EVALUACIÓN </t>
  </si>
  <si>
    <t xml:space="preserve">EVIDENCIA DE CUMPLIMIENTO </t>
  </si>
  <si>
    <t>ÁREA RESPONSABLE DE ASEGURAR EL CUMPLIMIENTO</t>
  </si>
  <si>
    <t>OBSERVACIONES DE LA REVISIÓN</t>
  </si>
  <si>
    <t>CUMPLE TOTAL</t>
  </si>
  <si>
    <t xml:space="preserve">CUMPLE PARCIAL </t>
  </si>
  <si>
    <t>NO CUMPLE</t>
  </si>
  <si>
    <t>ACCIÓN</t>
  </si>
  <si>
    <t>FECHA PROPUESTA</t>
  </si>
  <si>
    <t>ACCIDENTE LABORAL (DEFINICIÓN , REPORTE E INVESTIGACIÓN)</t>
  </si>
  <si>
    <t>Decreto</t>
  </si>
  <si>
    <t>Por el cual se determina la organización y administración del Sistema General de Riesgos Profesionales (Actualmente riesgos laborales)</t>
  </si>
  <si>
    <t xml:space="preserve">Ministerio de Trabajo </t>
  </si>
  <si>
    <t>21,61 y 62</t>
  </si>
  <si>
    <t>Obligación del empleador: Notificar a la entidad administradora de riesgos laborales a la que se encuentre afiliado, los accidentes laborales  y las enfermedades laborales. Todas las empresas y las entidades administradoras de riesgos laborales deberán llevar las estadísticas de los accidentes laborales y de las enfermedades laborales, para lo cual deberán, en cada caso, determinar la gravedad y la frecuencia de los accidentes laborales o de las enfermedades laborales. Todo accidente laboral o enfermedad laboral que ocurra en una empresa o actividad económica, deberá ser informado por el respectivo empleador a la entidad administradora de riesgos laborales y a la entidad promotora de salud, en forma simultánea, dentro de los dos días hábiles siguientes de ocurrido el accidente o diagnosticada la enfermedad.</t>
  </si>
  <si>
    <t>X</t>
  </si>
  <si>
    <t xml:space="preserve">Empleador </t>
  </si>
  <si>
    <t>Resolución</t>
  </si>
  <si>
    <t>Por la cual se adoptan los formatos de informe de Accidente de Trabajo y de
Enfermedad Profesional (actualmente laboral) y se dictan otras disposiciones</t>
  </si>
  <si>
    <t>Ministerio de Salud y Protección Social</t>
  </si>
  <si>
    <t>El empleador o contratante deberá notificar a la entidad promotora de salud a la que se encuentre afiliado el trabajador y a la correspondiente administradora de riesgos laborales, sobre la ocurrencia del accidente laboral o de la enfermedad laboral.</t>
  </si>
  <si>
    <t>Por la cual se establecen las variables y mecanismos para recolección de información del Subsistema de Información en Salud Ocupacional y Riesgos Profesionales y se dictan otras disposiciones</t>
  </si>
  <si>
    <t>Cuando el empleador o contratante no reporte el accidente laboral  o la enfermedad laboral  y el aviso del trabajador o la persona interesada, conforme lo dispone el inciso 5º del artículo 3º de la Resolución 00156 de 2005, la Entidad Administradora de Riesgos Laborales solicitará y complementará la información que se requiera, para efecto de diligenciar las variables contenidas en el anexo técnico que forma parte integral de la presente resolución.</t>
  </si>
  <si>
    <t>Por la cual se reglamenta la investigación de incidentes y accidentes de trabajo.</t>
  </si>
  <si>
    <t xml:space="preserve">Todos </t>
  </si>
  <si>
    <t>Conformar el equipo investigador de los incidentes y accidentes laborales 
Investigar todos los incidentes y accidentes laborales dentro de los quince (15) días siguientes a su ocurrencia. Adoptar una metodología y un formato para investigar los incidentes y los accidentes laborales.
Utilizar obligatoriamente el formato suministrado por la ARL (accidente mortal)</t>
  </si>
  <si>
    <t>Adoptar una metodología y un formato para investigar los incidentes y los accidentes laborales. Utilizar obligatoriamente el formato suministrado por la ARL (accidente mortal)</t>
  </si>
  <si>
    <t>Implementar las medidas y acciones correctivas que como producto de la investigación recomienden, el copasst, las autoridades administrativas laborales y ambientales; así como la ARL.</t>
  </si>
  <si>
    <t>Implementar el registro del seguimiento realizado a las acciones ejecutadas a partir de cada investigación de accidente e incidente laboral ocurrido en la empresa o fuera de ella, al personal vinculado directa o indirectamente.</t>
  </si>
  <si>
    <t>Establecer y calcular indicadores de control y seguimiento del impacto de las acciones tomadas. Remitir a la respectiva administradora de riesgos laborales, los informes de investigación de los accidentes laborales  a que se refiere el inciso primero del artículo 14 de la presente resolución, los cuales deberán ser firmados por el representante legal del aportante o su delegado.</t>
  </si>
  <si>
    <t xml:space="preserve"> Llevar los archivos de las investigaciones adelantadas y pruebas de los correctivos implementados, los cuales deberán estar a disposición del Ministerio de la Protección Social cuando éste los requiera.</t>
  </si>
  <si>
    <t>Cuando el accidente se considere grave o produzca la muerte, en la investigación deberá participar un profesional con licencia en Salud Ocupacional, propio o contratado, así como el personal de la empresa encargado del diseño de normas, procesos y/o mantenimiento.
PARÁGRAFO. Los aportantes podrán apoyarse en personal experto interno o externo, para determinar las causas y establecer las medidas correctivas del caso.</t>
  </si>
  <si>
    <t>El aportante debe remitir a la Administradora de Riesgos Laborales  a la que se encuentre afiliado, dentro de los quince (15) días siguientes a la ocurrencia del evento, el informe de investigación del accidente laboral  mortal y de los accidentes graves definidos en el artículo 3º de la presente resolución.</t>
  </si>
  <si>
    <t>Por el cual se dictan normas para suprimir o reformar regulaciones, procedimientos y trámites innecesarios existentes en la Administración Pública.</t>
  </si>
  <si>
    <t xml:space="preserve">Presidencia de la República de Colombia </t>
  </si>
  <si>
    <t>AVISO DE LA OCURRENCIA DE UN ACCIDENTE LABORAL - El aviso de que trata el artículo 220 del Código Sustantivo del Trabajo se hará a la Administradora de Riesgos Laborales  a la que se encuentre afiliado el empleador, en los términos y condiciones establecidos en la normatividad que rige el Sistema General de Riesgos Laborales.</t>
  </si>
  <si>
    <t xml:space="preserve">CALIFICACIÓN DEL ESTADO DE INVALIDEZ. El estado de invalidez será determinado de conformidad con lo dispuesto en los artículos siguientes y con base en el manual único para la calificación de invalidez vigente a la fecha de calificación. Este manual será expedido por el Gobierno Nacional y deberá contemplar los criterios técnicos de evaluación para calificar la imposibilidad que tenga el afectado para desempeñar su trabajo por pérdida de su capacidad laboral. Corresponde al Instituto de Seguros Sociales, Administradora Colombiana de Pensiones -COLPENSIONES-, a las Administradoras de Riesgos Laborales - ARL-, a las Compañías de Seguros que asuman el riesgo de invalidez y muerte, y a las Entidades Promotoras de Salud EPS, determinar en una primera oportunidad la pérdida de capacidad laboral y calificar el grado de invalidez y el origen de estas contingencias.  En caso de que el interesado no esté de acuerdo con la calificación deberá manifestar su inconformidad dentro de los diez (10) días siguientes y la entidad deberá remitirlo a las Juntas Regionales de Calificación de Invalidez del orden regional dentro de los cinco (5) días siguientes, cuya decisión será apelable ante la Junta Nacional de Calificación de Invalidez, la cual decidirá en un término de cinco (5) días. Contra dichas decisiones proceden las acciones legales. El acto que declara la invalidez que expida cualquiera de las anteriores entidades, deberá contener expresamente los fundamentos de hecho y de derecho que dieron origen a esta decisión, así como la forma y oportunidad en que el interesado puede solicitar la calificación por parte de la Junta Regional y la facultad de recurrir esta calificación ante la Junta Nacional.    Cuando la incapacidad declarada por una de las entidades antes mencionadas (ISS, Administradora Colombiana de Pensiones - Colpensiones -, ARL, aseguradora o entidad promotora de salud) sea inferior en no menos del diez por ciento (10%) a los límites que califican el estado de invalidez, tendrá que acudirse en forma obligatoria a la Junta Regional de Calificación de Invalidez por cuenta de la respectiva entidad.  Para los casos de accidente o enfermedad común en los cuales exista concepto favorable de rehabilitación de la Entidad Promotora de Salud, la Administradora de Fondos de Pensiones postergará el trámite de calificación de Invalidez hasta por un término máximo de trescientos sesenta (360) días calendario adicionales a los primeros ciento ochenta (180) días de incapacidad temporal reconocida por la Entidad Promotora de Salud, evento en el cual, con cargo al seguro previsional (sic) de invalidez y sobrevivencia o de la entidad de previsión social correspondiente que lo hubiere expedido, la Administradora de Fondos de Pensiones otorgará un subsidio equivalente a la incapacidad que venía disfrutando el trabajador.
Las Entidades Promotoras de Salud deberán emitir dicho concepto antes de cumplirse el día ciento veinte (120) de incapacidad temporal y enviarlo antes de cumplirse el día ciento cincuenta (150), a cada una de las Administradoras de Fondos de Pensiones donde se encuentre afiliado el trabajador a quien se le expida el concepto respectivo, según corresponda. Cuando la Entidad Promotora de Salud no expida el concepto favorable de rehabilitación, si a ello hubiere lugar, deberá pagar un subsidio equivalente a la respectiva incapacidad temporal después de los ciento ochenta (180) días iníciales con cargo a sus propios recursos, hasta cuando se emita el correspondiente concepto.
</t>
  </si>
  <si>
    <t>ARL</t>
  </si>
  <si>
    <t>Ley</t>
  </si>
  <si>
    <t>Por la cual se modifica el Sistema de Riesgos Laborales y se dictan otras disposiciones en materia de Salud Ocupacional.</t>
  </si>
  <si>
    <t xml:space="preserve">Congreso de la República de Colombia </t>
  </si>
  <si>
    <t>3, 4</t>
  </si>
  <si>
    <t xml:space="preserve">Atender las medidas correspondientes frente a la ocurrencia de un Accidente de Trabajo y/o Enfermedad Laboral. </t>
  </si>
  <si>
    <t>Empleador</t>
  </si>
  <si>
    <t>Por medio del cual se expide el Decreto Único Reglamentario del Sector Trabajo</t>
  </si>
  <si>
    <t>2.2.4.1.6</t>
  </si>
  <si>
    <t>Cuando un trabajador fallezca como consecuencia de un Accidente Laboral o de una Enfermedad Laboral, el empleador deberá adelantar, junto con el comité paritario de Seguridad y Salud en el Trabajo,  dentro de los quince (15) días calendario siguientes a la ocurrencia del hecho.</t>
  </si>
  <si>
    <t xml:space="preserve">ADMINISTRATIVO </t>
  </si>
  <si>
    <t xml:space="preserve">Por la cual se establecen normas para el manejo de la Historia Clínica
</t>
  </si>
  <si>
    <t>Todo</t>
  </si>
  <si>
    <t>Las disposiciones de la presente resolución serán de obligatorio cumplimiento para todos los prestadores de servicios de salud y demás personas naturales o jurídicas que se relacionen con la atención en salud.</t>
  </si>
  <si>
    <t>Por el cual se modifican los artículos 3.2.2.1 y 3.2.3.9 del Decreto 780 de 2016, Único Reglamentario del Sector Salud y Protección Social</t>
  </si>
  <si>
    <t>Dar cabal cumplimiento a lo plazos para la autoliquidación y el pago de los aportes al Sistema de Seguridad Social Integral y aportes parafiscales.</t>
  </si>
  <si>
    <t>Por medio de la cual se modifican los artículos
160 y 161 del código sustantivo del trabajo y se dictan otras disposiciones</t>
  </si>
  <si>
    <t>Respetar y hacer cumplir la jornada legal independiente de la forma de contratación.</t>
  </si>
  <si>
    <t xml:space="preserve">Por la cual se modifica la ley 1361 de 2009 para adicionar y complementar medidas de protección de la familia y se dictan otras disposiciones </t>
  </si>
  <si>
    <t>Facilitar, promover y gestionar una jornada semestral en la que sus empleados puedan compartir con su familia en un espacio suministrado por el empleador o en uno gestionado ante la caja de compensación familiar con la que cuentan los empleados. Si el empleador no logra gestionar esta jornada deberá permitir que los trabajadores tengan este espacio de tiempo con sus familias sin afectar los días de descanso, esto sin perjuicio de acordar el horario laboral complementario.</t>
  </si>
  <si>
    <t>Por el cual se expide el Plan Nacional de Desarrollo 2018-2022.</t>
  </si>
  <si>
    <t>Art 1, 2 y 3 
Art 193, 201 al 205
Art 164 
Todo Subsección 2</t>
  </si>
  <si>
    <t>El Plan Nacional de Desarrollo 2018-2022 “Pacto por Colombia, pacto por la equidad”, que se expide por medio de la presente Ley, tiene como objetivo sentar las bases de legalidad, emprendimiento y equidad que permitan lograr la igualdad de oportunidades para todos los colombianos, en concordancia con un proyecto de largo plazo con el que Colombia alcance los Objetivos de Desarrollo Sostenible al 2030.
ARTÍCULO 201°. FONDO PARA EL FORTALECIMIENTO DE LA INSPECCIÓN, VIGILANCIA Y CONTROL DEL TRABAJO Y LA SEGURIDAD SOCIAL - FIVICOT. Créase el Fondo para el Fortalecimiento de la Inspección, Vigilancia, y Control del Trabajo y la Seguridad Social - FIVICOT, como una cuenta especial de la Nación, sin personería jurídica, adscrita al Ministerio del Trabajo, cuyos recursos se destinarán a fortalecer la Inspección, Vigilancia y Control del Trabajo y la Seguridad Social.
El Fondo estará conformado por las multas que se impongan por las autoridades administrativas del trabajo a partir del primero (1) de enero de 2020, por la violación de las disposiciones relativas a las condiciones de trabajo, así como a la protección de los trabajadores en el ejercicio de su profesión y del derecho de libre asociación sindical
PARÁGRAFO. El Gobierno nacional reglamentará el presente artículo en el plazo máximo de seis (6) meses.</t>
  </si>
  <si>
    <t xml:space="preserve">No aplica </t>
  </si>
  <si>
    <t xml:space="preserve">Ley </t>
  </si>
  <si>
    <t xml:space="preserve">Por medio de la cual se reduce la jornada laboral semanal de manera gradual, sin disminuir el salario de los trabajadores y se dictan otras disposiciones </t>
  </si>
  <si>
    <t>Implementación Gradual. La disminución de la jornada laboral ordinaria de que trata esta ley, podrá ser implementada de manera gradual por el empleador, de la siguiente manera:
Transcurridos dos (2) años a partir de la entrada en vigencia de la ley, se reducirá una (1) hora de la jornada laboral semanal, quedando en 47 horas semanales.
Pasados tres (3) años de la entrada en vigencia de la ley, se reducirá otra hora de la jornada laboral semanal, quedando en 46 horas semanales.
A partir del cuarto año de la entrada en vigencia de la ley, se reducirán dos (2) horas cada año hasta llegar a las cuarenta y dos (42) horas semanales, conforme a lo establecido en el artículo 2 de la presente ley.
Lo anterior, sin perjuicio de que a la entrada en vigencia de la presente ley, el empleador se acoja a la jornada laboral de cuarenta y dos (42) horas a la semana.</t>
  </si>
  <si>
    <t>AFILIACIÓN, COTIZACIÓN Y TRASLADO DE PAGOS  AL SISTEMA DE SEGURIDAD SOCIAL INTEGRAL</t>
  </si>
  <si>
    <t>Por la cual se crea el sistema de seguridad social integral y se dictan otras disposiciones</t>
  </si>
  <si>
    <t>15,16,160,161</t>
  </si>
  <si>
    <t>Afiliación y cotización obligatoria a pensión, salud y riesgos laborales</t>
  </si>
  <si>
    <t xml:space="preserve">Durante la vigencia de la relación laboral, los empleadores deberán efectuar las cotizaciones obligatorias al Sistema General de Riesgos laborales. </t>
  </si>
  <si>
    <t>Obligaciones del Empleador: a) el pago de la totalidad de la cotización de los trabajadores a su servicio; b) Trasladar el monto de las cotizaciones a la entidad administradora de riesgos laborales correspondiente, dentro de los plazos que para el efecto señale el reglamento.</t>
  </si>
  <si>
    <t>Por el cual se modifica la Tabla de Clasificación de Actividades Económicas para el
Sistema General de Riesgos Profesionales (actual riesgos laborales) y se dictan otras disposiciones</t>
  </si>
  <si>
    <t>Cotizar al Sistema General de Riesgos Laborales de acuerdo al la actividad económica de la empresa y clase de riesgo.</t>
  </si>
  <si>
    <t>Por la cual se dictan normas para apoyar el empleo y ampliar la protección social y se modifican algunos artículos del Código Sustantivo de Trabajo.</t>
  </si>
  <si>
    <t>Durante la fase práctica el aprendiz estará afiliado en riesgos laborales por la ARL que cubre la empresa. En materia de salud, durante las fases lectiva y práctica, el aprendiz estará cubierto por el Sistema de Seguridad Social en Salud.</t>
  </si>
  <si>
    <t xml:space="preserve"> Por la cual se expiden normas para el Control a la Evasión del Sistema de Seguridad Social</t>
  </si>
  <si>
    <t>El empleador que argumentando descontar al trabajador sumas correspondientes a aportes parafiscales no las remita a la seguridad social y, al ICBF, SENA y Cajas de Compensación Familiar, cuando a ello hubiere lugar, será responsable conforme las disposiciones legales.</t>
  </si>
  <si>
    <t>Por el cual se dictan unas disposiciones para la organización y funcionamiento del Registro Único de Afiliados al Sistema de la Protección Social.</t>
  </si>
  <si>
    <t>Ministerio de Protección Social</t>
  </si>
  <si>
    <t>Atender los requerimientos de las entidades del SGSSI, respecto a organización y funcionamiento del Registro Único de Afiliados al Sistema de la Protección Social.</t>
  </si>
  <si>
    <t>Por el cual se reglamenta el ejercicio de la actividad de las Empresas de Servicios Temporales y se dictan otras disposiciones.</t>
  </si>
  <si>
    <t>6,8,13,28</t>
  </si>
  <si>
    <t>Dentro de los diez (10) primeros días de cada mes, las Empresas de Servicios Temporales deberán informar a la correspondiente usuaria del servicio, sobre la afiliación y el pago de cotizaciones al Sistema de Seguridad Social Integral, del personal en misión que le ha prestado sus servicios durante el mes inmediatamente anterior. En el evento que la Empresa de Servicios Temporales no entregue la información o esta presente inconsistencias, la usuaria del servicio deberá informar de tal hecho al Ministerio de la Protección Social y/o a la Superintendencia Nacional de Salud, según sea el caso, dentro de los cinco (5) días siguientes al vencimiento del plazo estipulado en el inciso anterior.
La omisión de este deber hará solidariamente responsable a la usuaria en el pago de los correspondientes aportes, así como en las consecuencias económicas y jurídicas que se deriven de la omisión, evasión o elusión.
Toda persona o autoridad que tenga conocimiento sobre conductas de evasión o elusión en el pago de aportes parafiscales o al Sistema de Seguridad Social Integral en las Empresas de Servicios Temporales.</t>
  </si>
  <si>
    <t>Por el cual se establece el incremento en la cotización para el Sistema General de Pensiones a partir del año 2008, de conformidad con las Leyes 1122 de 2007 y 797 de 2003.</t>
  </si>
  <si>
    <t>Art 1 y 2</t>
  </si>
  <si>
    <t>Cotización al Sistema General de Pensiones. A partir del 1° de enero del año 2008, la tasa de cotización al Sistema General de Pensiones será del 16% del ingreso base de cotización.  /  Distribución de las cotizaciones. La cotización al Sistema General de Pensiones se distribuirá entre el empleador y el trabajador en la forma prevista en la ley.</t>
  </si>
  <si>
    <t xml:space="preserve">Por la cual se hacen algunas modificaciones en el Sistema General de Seguridad Social en Salud
y se dictan otras disposiciones </t>
  </si>
  <si>
    <t>Monto y distribución de las cotizaciones. 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t>
  </si>
  <si>
    <t>Por medio de la cual se reforma el Sistema General de Seguridad Social en Salud y se dictan otras disposiciones.</t>
  </si>
  <si>
    <t xml:space="preserve">28,126 y 143 </t>
  </si>
  <si>
    <t xml:space="preserve">El derecho de los empleadores de solicitar a las Entidades Promotoras de Salud el reembolso del valor de las prestaciones económicas prescribe en el término de tres (3) años contados a partir de la fecha en que el empleador hizo el pago correspondiente al trabajador. 
Adiciónense los literales e), f) y g), al artículo 41 de la Ley 1122 de 2007, así: 
“e) Sobre las prestaciones excluidas del Plan de Beneficios que no sean pertinentes para atender las condiciones particulares del individuo;
f) Conflictos derivados de las devoluciones o glosas a las facturas entre entidades del Sistema General de Seguridad Social en Salud;
g) Conocer y decidir sobre el reconocimiento y pago de las prestaciones económicas por parte de las EPS o del empleador”. 
Para la prueba del accidente de tránsito ante la aseguradora del SOAT, será suficiente la declaración del médico de urgencias sobre este hecho, en el formato que se establezca para el efecto por parte del Ministerio de la Protección Social, sin perjuicio de la intervención de la autoridad de tránsito y de la posibilidad de que la aseguradora del SOAT realice auditorías posteriores. 
Parágrafo. Sistema de Reconocimiento y Pago del SOAT. El Gobierno Nacional reglamentará en un término de seis (6) meses, el Sistema de Reconocimiento y pago de la atención de las víctimas de accidentes de tránsito (SOAT), disminuyendo los trámites, reduciendo los agentes intervinientes, racionalizando el proceso de pago y generando eficiencia y celeridad en el flujo de los recursos. </t>
  </si>
  <si>
    <t>Por la cual se modifican los artículos 236, 239, 57, 58 del Código Sustantivo del Trabajo y se dictan otras disposiciones.</t>
  </si>
  <si>
    <t>1 al 5</t>
  </si>
  <si>
    <t xml:space="preserve">Se amplía la duración de la licencia de maternidad, la cual equivalía a 12 semanas (84 días). A partir de la vigencia de la Ley 1468, la licencia de maternidad tendrá una duración de 14 semanas (98 días). La licencia se hace extensiva para la madre adoptante, asimilando la fecha del parto a la de la entrega oficial del menor que se adopta. Igualmente se extiende al padre adoptante sin cónyuge o compañera permanente. 
En lo que tiene que ver con las madres de hijos prematuros, la Ley 1468 de 2011 establece que en tales casos se “tendrá en cuenta la diferencia entre la fecha gestacional y el nacimiento a término”, las cuales serán sumadas a las 14 semanas que se establecen en dicha Ley, lo que significa que en caso de parto prematuro la licencia de maternidad será de mayor duración, pues se debe tener en cuenta la fecha del nacimiento a término. Igualmente, Tratándose de madres con parto múltiple, se tendrá en cuenta lo establecido sobre niños prematuros, ampliando la licencia en dos (2) semanas más. </t>
  </si>
  <si>
    <t>Por la cual se modifica la Resolución 1747 de 2008, modificada por las Resoluciones 2377, 3121 y
4141 de 2008; 199, 504, 990, 1184, 1622 y 2249 de 2009; 1004 de 2010 y 114 de 2011.</t>
  </si>
  <si>
    <t>Por medio de la presente norma, el Gobierno Nacional, establece que el valor máximo de la cotización al Sistema General de Riesgos Laborales, será de Veinticinco (25) Salarios mínimos legales mensuales vigentes. 
 Con la expedición de esta norma, se pretende aclarar las confusiones generadas por lo establecido en diversas normas legales, en las cuales se establecía que la base de cotización máxima para los Sistemas de Salud y Pensiones, era de Veinticinco (25) salarios mínimos legales mensuales vigentes, pero para el Sistema de Riesgos Laborales, dicha cotización máxima era de Veinte (20) Salarios mínimos legales mensuales vigentes.</t>
  </si>
  <si>
    <t>121, 123, 124 Y 131</t>
  </si>
  <si>
    <t>TRAMITE DE RECONOCIMIENTO DE INCAPACIDADES Y LICENCIAS DE MATERNIDAD Y PATERNIDAD - El trámite para el reconocimiento de incapacidades por enfermedad general y licencias de maternidad o paternidad a cargo del Sistema General de Seguridad Social en Salud, deberá ser adelantado, de manera directa, por el empleador ante las entidades promotoras de salud, EPS. En consecuencia, en ningún caso puede ser trasladado al afiliado el trámite para la obtención de dicho reconocimiento. Para efectos laborales, será obligación de los afiliados informar al empleador sobre la expedición de una incapacidad o licencia. PROGRAMACIÓN DE CITAS DE CONSULTA GENERAL - Las Entidades Promotoras de Salud, EPS, deberán garantizar la asignación de citas de medicina general u odontología general, sin necesidad de hacer la solicitud de forma presencial y sin exigir requisitos no previstos en la Ley. La asignación de estas citas no podrá exceder los tres (3) días hábiles contados a partir de la solicitud. De igual forma, las EPS contarán con sistemas de evaluación y seguimiento a los tiempos de otorgamiento de citas que deberán reportarse a la Superintendencia Nacional de Salud y publicarse periódicamente en medios masivos de comunicación. 124. ASIGNACIÓN DE CITAS MÉDICAS CON ESPECIALISTAS - La asignación de citas médicas con especialistas deberá ser otorgada por las Empresas Promotoras de Salud en el término que señale el Ministerio de Salud y Protección Social. SUMINISTRO DE MEDICAMENTOS. Las Entidades Promotoras de Salud tendrán la obligación de establecer un procedimiento de suministro de medicamentos cubiertos por el Plan Obligatorio de Salud a sus afiliados, a través del cual se asegure la entrega completa e inmediata de los mismos.</t>
  </si>
  <si>
    <t>Por el cual se establecen reglas para cancelar la multiafiliación en el Sistema General de Riesgos Profesionales (actualmente riesgos laborales)</t>
  </si>
  <si>
    <t>1 y 2</t>
  </si>
  <si>
    <t>En el Sistema General de Riesgos Laborales, está prohibida la multiafiliación. El aportante solo podrá trasladarse de una entidad administradora de riesgos laborales en los términos establecidos en los artículos 16 y 33 del Decreto Ley 1295 de 1994, este último modificado por el artículo 21 de la Ley 776 de 2002 y el parágrafo del artículo 2 de la Ley 828 de 2003 y demás normas que las modifiquen adicionen o sustituyan.
Para definir a que entidad administradora de riesgos laborales  está válidamente afiliado el aportante que se encuentra en estado de multiafiliación a 31 de diciembre de 2011, se aplicarán, por una única vez, las siguientes reglas:
1. Si el aportante está cotizando en varias entidades administradoras de riesgos profesionales, se entenderá afiliado a la última entidad administradora a la cual se vinculó
2. Si el aportante no está cumpliendo con la obligación de pago con ninguna de las administradoras de riesgos laborales, se entenderá afiliado a la última administradora  a la cual realizó el pago de las cotizaciones.
3. Si el aportante está cumpliendo con la obligación de pago en una sola de las  administradoras, se entenderá vinculado a dicha administradora.</t>
  </si>
  <si>
    <t>Obligación frente a la entidad Administradora de Riesgos Laborales de cumplir con el pago de los aportes correspondientes al Sistema para uno o más afiliados al mismo.</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</si>
  <si>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</si>
  <si>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 xml:space="preserve">Dar cumplimiento a la cotización estipulada en la legislación para trabajadores que laboren por periodos inferiores a un mes. </t>
  </si>
  <si>
    <t>Por el cual se dictan disposiciones para acreditar la condición de beneficiario del Régimen Contributivo mayor de 18 y menor de 25 años, en el marco de la cobertura familiar</t>
  </si>
  <si>
    <t>Establece que la calidad de beneficiarios que ostentan los hijos mayores de 18 años y menores de 25 que sean estudiantes con dedicación exclusiva a esa actividad, deberá ser verificada por las EPS</t>
  </si>
  <si>
    <t xml:space="preserve">Trabajador </t>
  </si>
  <si>
    <t>Por el cual se establece como obligatoria la implementación de un esquema de compensación en el Sistema General de Riesgos Laborales por altos costos de siniestralidad y se dictan otras disposiciones.</t>
  </si>
  <si>
    <t xml:space="preserve">todos </t>
  </si>
  <si>
    <t>Por el cual se establece como obligatoria la implementación de un esquema de compensación en el Sistema General de Riesgos Laborales por altos costos de siniestralidad y se dictan otras disposiciones</t>
  </si>
  <si>
    <t>Por el cual se expide el Manual Único para la calificación de Pérdida de Capacidad Laboral y Ocupacional</t>
  </si>
  <si>
    <t>2, 4, 5</t>
  </si>
  <si>
    <t xml:space="preserve">Atender los requerimientos de las entidades del SG SSI, respecto a las calificaciones de origen y PCL que realizaren las entidades que hacen parte del SGSSI. </t>
  </si>
  <si>
    <t>Articulo 2.2.4.2.1.1. al 2.2.4.2.1.6. y  del Articulo 2.2.4.3.1. al 2.2.4.3.8.</t>
  </si>
  <si>
    <t>Afiliar a sus trabajadores al Sistema General de Riesgos Laborales desde el momento en que nace el vínculo laboral. La afiliación se entiende efectuada al día siguiente de aquel en que el formulario ha sido recibido por la entidad administradora respectiva.</t>
  </si>
  <si>
    <t xml:space="preserve">Los empleadores son responsables del pago delas cotizaciones al Sistema General de Riesgos Laborales, y deberán conseguirlas dentro de los diez (10) primeros días comunes del mes siguiente a aquel objeto de la cotización. Reporte de novedades a la ARL a través del medio establecido para tal fin. </t>
  </si>
  <si>
    <t>Articulo 2.2.4.2.3.1 al 2.2.4.2.3.16.</t>
  </si>
  <si>
    <t>Por el cual se reglamenta la afiliación de estudiantes al Sistema General de Riesgos Laborales y se dictan otras disposiciones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</si>
  <si>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</si>
  <si>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 xml:space="preserve">Afiliación y cotización al Sistema de Seguridad Social en Salud </t>
  </si>
  <si>
    <t xml:space="preserve">Decreto </t>
  </si>
  <si>
    <t>Por el cual se modifica el Título 2 de la Parte 1 del Libro 2 y el artículo 2.1.5.1 del Decreto 780 de 2016, Único Reglamentario del Sector Salud y Protección Social</t>
  </si>
  <si>
    <t xml:space="preserve">Contribuir al cumplimiento y operabilidad del Sistema de Afiliación Transaccional </t>
  </si>
  <si>
    <t xml:space="preserve">Resolución </t>
  </si>
  <si>
    <t>Por la cual se modifican los anexos técnicos 2,3 y 5 de la Resolución 2388 de 2016 modificada por las Resoluciones 5858 de 2016, 980, 1608 y 3016 de 2017</t>
  </si>
  <si>
    <t>Pago de la Seguridad Social Integral a través de la Planilla Integrada de Liquidación de Aportes (PILA)</t>
  </si>
  <si>
    <t>Por la cual se adopta el formulario único de afiliación y reporte de novedades de trabajadores, contratistas y estudiantes al sistema general de riesgos laborales.</t>
  </si>
  <si>
    <t>Ministerio de Salud y de la protección social</t>
  </si>
  <si>
    <t>Todas</t>
  </si>
  <si>
    <t>Adopta el formulario único de afiliación y reporte de novedades de trabajadores, contratistas y estudiantes al sistema general de riesgos laborales.</t>
  </si>
  <si>
    <t>COMITÉ PARITARIO DE SEGURIDAD Y SALUD EN EL TRABAJO</t>
  </si>
  <si>
    <t>Por la cual se establecen algunas disposiciones sobre vivienda, higiene y seguridad en los establecimientos de trabajo.</t>
  </si>
  <si>
    <t>Conformar Comité de Seguridad y Salud en el Trabajo (COPASST)</t>
  </si>
  <si>
    <t>Por la cual se reglamenta la organización y funcionamiento de los Comités de Medicina, Higiene y Seguridad Industrial en los lugares de trabajo.</t>
  </si>
  <si>
    <t>Todos</t>
  </si>
  <si>
    <t xml:space="preserve">Todas las empresas e instituciones, públicas o privadas, que tengan a su servicio diez o más trabajadores, están obligadas a conformar un Comité de Medicina, Higiene y Seguridad Industrial (actual COPASST), el cual deberá cumplir a cabalidad las funciones establecidas en la Ley. </t>
  </si>
  <si>
    <t>Se aumenta a dos (2) años el periodo de los miembros del COPASST. El empleador se obligará a proporcionar, cuando menos, cuatro horas semanales dentro de la jornada normal de trabajo de cada uno de sus miembros para el funcionamiento del comité.</t>
  </si>
  <si>
    <t>Articulo 2.2.4.6.2. Parágrafo 2.</t>
  </si>
  <si>
    <t>Disposiciones para la implementación del Sistema de Gestión de la Seguridad y Salud en el Trabajo (SG-SST).
El Sistema de Gestión de la Seguridad y Salud en el Trabajo SG-SST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
El SG-SST debe ser liderado e implementado por el empleador o contratante, con la participación de los trabajadores y/o contratistas, garantizando a través de dicho sistema, la aplicación de las medidas de Seguridad y Salud en el Trabajo, el mejoramiento del comportamiento de los trabajadores, las condiciones y el medio ambiente laboral, y el control eficaz de los peligros y riesgos en el lugar de trabajo. 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t>
  </si>
  <si>
    <t xml:space="preserve">CONTRATACIÓN DE PERSONAL </t>
  </si>
  <si>
    <t>Por el cual se modifica el artículo 2.2.6.3.11. del Decreto 1072 de 2015, Decreto Único Reglamentario del Sector Trabajo, sobre regulación de la cuota de aprendices</t>
  </si>
  <si>
    <t xml:space="preserve">Cumplir la cuota mínima de aprendices conforme a la Ley vigente y aplicable. </t>
  </si>
  <si>
    <t>Por la cual se establecen lineamientos respecto de la Inspección, Vigilancia y Control que se adelanta frente al contenido del artículo 63 de la Ley 1429 de 2010.</t>
  </si>
  <si>
    <t xml:space="preserve">
La intermediación laboral y la tercerización están consagradas en las leyes colombianas y son perfectamente válidas, siempre y cuando se ejecuten dentro sus propios límites y respeten los derechos de los trabajadores.
se instauran las reglas para las empresas que presten el servicio de intermediación en la gestión y colocación de empleo. Cabe resaltar que esta norma prohíbe, a las cooperativas y precooperativas de trabajo asociadas, la realización de actividades de intermediación laboral, dado que serían abiertamente ilegales y estarían expuestas a sanciones por parte de las direcciones territoriales del Ministerio de trabajo. 
pretende diferenciar el término de tercerización con la intermediación laboral que algunos empleadores confunden, debido a que las dos pueden tener el mismo fin laboral: enviar trabajadores a cumplir con trabajos dependiendo de su experiencia y su desempeño. </t>
  </si>
  <si>
    <t xml:space="preserve">Circular </t>
  </si>
  <si>
    <t>Criterios para autorizar la terminación de la relación laboral de trabajadores que se encuentren en condición de discapacidad o debilidad manifiesta por razones de salud.</t>
  </si>
  <si>
    <t>Cumplir a cabalidad el procedimiento de solicitud establecido por el Ministerio de Trabajo, en caso de requerirse la terminación de contrato laboral a persona en condición de discapacidad o debilidad manifiesta por condiciones de salud.</t>
  </si>
  <si>
    <t>Por el cual se adicionan unos artículos al capítulo 1 del Título 1, de la Parte 2 del libro 2 del Decreto 1072 de 2015, Decreto Único Reglamentario del Sector 
Trabajo, para regular la firma electrónica del contrato individual de trabajo</t>
  </si>
  <si>
    <t xml:space="preserve">Regula la firma electrónica del contrato de trabajo, los requisitos del contrato firmado electrónicamente, conservación y acceso al contrato suscrito de firma electrónica, tratamiento de datos personales, inspección y vigilancia. </t>
  </si>
  <si>
    <t xml:space="preserve">DERECHO COLECTIVO </t>
  </si>
  <si>
    <t>Por el cual se adiciona al título 2 de la parte 2 del libro 2 del Decreto 1072 de 2015, Decreto Único Reglamentario del sector Trabajo, un 9 que reglamenta el procedimiento para la convocatoria e integración de tribunales de arbitramento en el Ministerio del Trabajo</t>
  </si>
  <si>
    <t xml:space="preserve">Todo el documento </t>
  </si>
  <si>
    <t xml:space="preserve">Por el cual, se adiciona al título 2 de la parte 2 del libro 2 del Decreto 1072 de 2015, Decreto Único Reglamentario del sector Trabajo, un capítulo 9 que reglamenta el procedimiento para la convocatoria e integración de tribunales de arbitramento en el Ministerio del Trabajo </t>
  </si>
  <si>
    <t xml:space="preserve">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t>
  </si>
  <si>
    <t>Respeto y cumplimiento del contrato sindical, prestar inmediatamente los primeros auxilios en caso de accidente o de enfermedad, guardar absoluto respeto a la dignidad y los derechos de los afiliados vinculados para la ejecución del contrato sindical y Cumplir el reglamento, mantener el orden y el respeto a las leyes.</t>
  </si>
  <si>
    <t>DERECHOS Y GARANTÍAS DE LAS PERSONAS</t>
  </si>
  <si>
    <t xml:space="preserve">Decreto Legislativo - CST </t>
  </si>
  <si>
    <t xml:space="preserve">Código Sustantivo del Trabajo </t>
  </si>
  <si>
    <t>Adoptado por el Decreto Ley 2663 del 5 de agosto de 1950 "Sobre Código Sustantivo del Trabajo", publicado en el Diario Oficial No 27.407 del 9 de septiembre de 1950, en virtud del Estado de Sitio promulgado por el Decreto Extraordinario No 3518 de 1949.</t>
  </si>
  <si>
    <t>Por la cual se introducen reformas al Código Sustantivo
del Trabajo y se dictan otras disposiciones.</t>
  </si>
  <si>
    <t xml:space="preserve">Cumplir las disposiciones establecidas en el Código Sustantivo del Trabajo frente al contrato laboral (suscripción, estipulación, vigencia y terminación). </t>
  </si>
  <si>
    <t xml:space="preserve">Constitución Política de Colombia </t>
  </si>
  <si>
    <t xml:space="preserve">Constitución Política de Colombia - Norma de Normas </t>
  </si>
  <si>
    <t>Asamblea Nacional Constituyente</t>
  </si>
  <si>
    <t xml:space="preserve">Propender por el adecuado cumplimiento de los derechos fundamentales de los trabajadores </t>
  </si>
  <si>
    <t>Por medio de la cual se adoptan medidas para prevenir, corregir y sancionar el acoso laboral y otros hostigamientos en el marco de las relaciones de trabajo</t>
  </si>
  <si>
    <t>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Son bienes jurídicos protegidos por la presente ley: el trabajo en condiciones dignas y justas, la libertad, la intimidad, la honra y la salud mental de los trabajadores, empleados, la armonía entre quienes comparten un mismo ambiente laboral y el buen ambiente en la empresa.</t>
  </si>
  <si>
    <t>Por la cual se adiciona el numeral 10 del artículo 57 del Código Sustantivo del Trabajo y se establece la Licencia por Luto</t>
  </si>
  <si>
    <t>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
Parágrafo. Las EPS tendrán la obligación de prestar la asesoría psicológica a la familia.</t>
  </si>
  <si>
    <t xml:space="preserve">Por el cual se determinan los objetivos y la estructura del Ministerio de Salud y Protección Social y se integra el Sector Administrativo de Salud y Protección Social. </t>
  </si>
  <si>
    <t xml:space="preserve">Informativa </t>
  </si>
  <si>
    <t>Por medio de la cual se modifica el Código Penal y se establecen otras disposiciones.</t>
  </si>
  <si>
    <t>3 al 6</t>
  </si>
  <si>
    <t xml:space="preserve">Garantizar la protección de los derechos de una persona, grupo de personas, comunidad o pueblo, que son vulnerados a través de actos de racismo o discriminación. El que arbitrariamente impida, obstruya o restrinja el pleno ejercicio de los derechos de las personas por razón de su raza, nacionalidad, sexo u orientación sexual, incurrirá en prisión de doce (12) a treinta y seis (36) meses y multa de diez (10) a quince (15) salarios mínimos legales mensuales vigentes. El que promueva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incurrirá en prisión de doce (12) a treinta y seis (36) meses y multa  de diez(10) a quince (15) salarios mínimos legales mensuales vigentes, salvo quela conducta constituya delito sancionable con pena mayor. </t>
  </si>
  <si>
    <t>Por la cual se crea la pensión familiar.</t>
  </si>
  <si>
    <t xml:space="preserve">Por el cual se modifica el parágrafo 1° del artículo 40 del Decreto 1406 de 1999, relacionado con el Registro Único de Aportantes al Sistema de Seguridad Social Integral. </t>
  </si>
  <si>
    <t>Estarán a cargo de los respectivos empleadores las prestaciones económicas correspondientes a los dos (2) primeros días de incapacidad originada por enfermedad general y de las Entidades Promotoras de Salud a partir del tercer (3) día.</t>
  </si>
  <si>
    <t>Por la cual se regulan algunos aspectos sobre las inspecciones del trabajo y los acuerdos de formalización laboral.</t>
  </si>
  <si>
    <t xml:space="preserve">Atender oportunamente los requerimientos de los Inspectores de Trabajo. </t>
  </si>
  <si>
    <t xml:space="preserve">Los funcionarios del Ministerio del Trabajo y Seguridad Social que indique el Gobierno, tendrán el carácter de autoridades de policía para lo relacionado con la vigilancia y control de que trata el numeral anterior y están facultados para imponer cada vez multas equivalentes al monto de uno (1) a cinco mil (5.000) veces el salario mínimo mensual vigente según la gravedad de la infracción y mientras esta subsista, sin perjuicio de las demás sanciones contempladas en la normatividad vigente. Esta multa se destinará al Servicio Nacional de Aprendizaje, SENA.  </t>
  </si>
  <si>
    <t xml:space="preserve">Por la cual se regulan algunos aspectos sobre las inspecciones del trabajo y los acuerdos de formalización laboral.
 </t>
  </si>
  <si>
    <t xml:space="preserve">Los Inspectores del Trabajo y Seguridad Social podrán imponer la sanción de cierre del lugar de trabajo cuando existan condiciones que pongan en peligro la vida, la integridad y la seguridad personal de las y los trabajo adores.  La sanción a aplicar será por el término de tres (3) a diez (10 ) días hábiles, según la gravedad de la violación y mediante la imposición de sellos oficiales del Ministerio del Trabajo que den cuenta de la infracción cometida.  </t>
  </si>
  <si>
    <t xml:space="preserve">Los Inspectores del Trabajo y Seguridad Social podrán ordenar la paralización o prohibición inmediata de trabajos o tareas por inobservancia de la normativa sobre prevención de riesgos laborales, de concurrir riesgo grave e inminente para la seguridad o salud de los trabajadores, hasta tanto se supere la inobservancia de la normatividad.  </t>
  </si>
  <si>
    <t>Por medio de la cual se expide la Ley de Salud Mental y se dictan otras disposiciones.</t>
  </si>
  <si>
    <t xml:space="preserve">Promover la salud mental y prevenir el trastorno mental </t>
  </si>
  <si>
    <t>Por medio de la cual se establecen las disposiciones para garantizar el pleno ejercicio de los derechos de las personas con discapacidad.</t>
  </si>
  <si>
    <t xml:space="preserve"> 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t>
  </si>
  <si>
    <t>Por la cual se adopta el Plan Nacional de Seguridad y Salud en el Trabajo 2013-2021.</t>
  </si>
  <si>
    <t xml:space="preserve">Todos incluyendo su anexo en los numerales 1.1.3.1 , 1.1.4.1 , 1.1.4.2 , 1.3.2.2 , 1.4.1.1 , 1.4.2.3 , 1.5.1.1 , 2.3.1.3 , 2.4.1.2 , 2.4.1.4 , 2.5.1.1 , 3.1.1.8 , 3.1.1.10 , 3.1.2.4 , 3.1.3.1 , 3.1.3.2 , 3.1.3.3 , 3.1.3.4 , 3.2.1.1 , 3.2.1.6 , 3.2.1.7 , 4.1.1.3 , 4.1.2.4 , 4.1.2.5 , </t>
  </si>
  <si>
    <t>Adoptar el Plan Nacional de Seguridad y Salud en el Trabajo 2013-2021, contenido en el Anexo que forma parte de la presente resolución, el cual será de obligatorio cumplimiento para los integrantes del Sistema General de Riesgos Laborales, en el ámbito de sus competencias y obligaciones.</t>
  </si>
  <si>
    <t>Articulo 2.2.4.7.1. al 2.2.4.7.13.</t>
  </si>
  <si>
    <t xml:space="preserve">Las Administradoras de Riesgos Laborales, los empleadores públicos y privados, los contratantes de personal bajo modalidad de contrato civil, comercial o administrativo, las agremiaciones que afilian trabajadores independientes al Sistema de Seguridad Social Integral, entre otros actores, presten un servicio de calidad, respecto del cumplimiento de sus responsabilidades en materia de prevención de riesgos laborales, desarrollo del Programa de Seguridad y Salud en el Trabajo y aplicación de los sistemas de gestión de seguridad y la salud en el trabajo.  
El Sistema tendrá los siguientes componentes: 
1. Sistema de estándares mínimos. 
2. Auditoría para el mejoramiento de la calidad de la atención en Seguridad y Salud en el Trabajo y Riesgos Laborales. 
3. Sistema de acreditación. 
4. Sistema de información para la calidad. 
El Ministerio de la Protección Social (o quien haga sus veces) determinará de manera progresiva, los estándares que hacen parte de los diversos componentes del Sistema de Garantía de Calidad del Sistema General de Riesgos Laborales, realizando los ajustes y actualizaciones a que haya lugar.   Este Sistema permitirá evaluar y monitorear la calidad de los servicios de Seguridad y Salud en el Trabajo  y Riesgos Laborales, con el fin de alcanzar los objetivos del Sistema General de Riesgos Laborales y así mejorar las condiciones de salud y trabajo de los colombianos. </t>
  </si>
  <si>
    <t>2.2.5.1.1. al 2.2.5.1.57.</t>
  </si>
  <si>
    <t xml:space="preserve">Dar cumplimiento a los procedimientos establecidos por las Juntas Regionales de Calificación de Invalidez  para efectos de calificación de origen y/o Pérdida de Capacidad Laboral. </t>
  </si>
  <si>
    <t>Articulo 2.2.4.1.7.   y del Artículo 2.2.4.11.1. al 2.2.4.11.13.</t>
  </si>
  <si>
    <t xml:space="preserve">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</si>
  <si>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 xml:space="preserve">Por medio de la cual se regula el derecho fundamental a la salud y se dictan otras disposiciones. </t>
  </si>
  <si>
    <t>El Ministerio de la Salud y de la Protección Social dentro de sus facultades legales conferidas por  la Presidencia de la República, presentó esta Ley que garantiza y establece mecanismos de protección al derecho fundamental a la salud, el cual es autónomo e irrenunciable en lo individual y en lo colectivo; es por esto que la ley aplica a todos los agentes, usuarios y demás que intervengan de manera directa o indirecta, en la garantía del derecho fundamental a la salud.</t>
  </si>
  <si>
    <t xml:space="preserve">“Por medio de la cual se incentiva la adecuada atención y cuidado de la primera infancia, se modifican los artículos 236 y 239 del código sustantivo del trabajo y se dictan otras disposiciones”.
 </t>
  </si>
  <si>
    <t xml:space="preserve">Artículo 1°. El artículo 236 del Código Sustantivo del Trabajo quedará así: "Artículo 236. Licencia en la época del parto e incentivos para la adecuada atención y cuidado del recién nacido.
Toda trabajadora en estado de embarazo tiene derecho a una licencia de dieciocho ( 18) semanas en la época de parto, remunerada con el salario que devengue al momento de iniciar su licencia. 
Parágrafo 2 : El esposo o compañero permanente tendrá derecho a ocho (8) días hábiles de licencia remunerada de paternidad. La licencia remunerada de paternidad opera por los hijos nacidos del cónyuge o de la compañera. </t>
  </si>
  <si>
    <t>Por medio de la cual se adopta la estrategia salas amigas de La familia lactante del entorno laboral en entidades públicas territoriales y empresas privadas y se dictan otras disposiciones</t>
  </si>
  <si>
    <r>
      <t>Adoptar la estrategia Salas Amigas de la Familia Lactante del Entorno
Laboral en entidades públicas y empresas privadas de conformidad
con el artículo 238 del Código Sustantivo del Trabajo.   El uso de estas salas</t>
    </r>
    <r>
      <rPr>
        <b/>
        <sz val="11"/>
        <rFont val="Myriad Pro"/>
        <family val="2"/>
      </rPr>
      <t xml:space="preserve"> no eximen</t>
    </r>
    <r>
      <rPr>
        <sz val="11"/>
        <rFont val="Myriad Pro"/>
        <family val="2"/>
      </rPr>
      <t xml:space="preserve"> al empleador de reconocer y garantizar el disfrute de la hora de lactancia, la madre lactante podrá hacer uso de la misma o desplazarse a su lugar de residencia, o ejercerlo en su lugar de trabajo,</t>
    </r>
  </si>
  <si>
    <r>
      <t xml:space="preserve">Entidades públicas y privadas con capitales </t>
    </r>
    <r>
      <rPr>
        <b/>
        <sz val="11"/>
        <rFont val="Myriad Pro"/>
        <family val="2"/>
      </rPr>
      <t>iguales o superiores a 1.500 salarios mínimos</t>
    </r>
    <r>
      <rPr>
        <sz val="11"/>
        <rFont val="Myriad Pro"/>
        <family val="2"/>
      </rPr>
      <t xml:space="preserve"> o aquellas con capitales </t>
    </r>
    <r>
      <rPr>
        <b/>
        <sz val="11"/>
        <rFont val="Myriad Pro"/>
        <family val="2"/>
      </rPr>
      <t xml:space="preserve">inferiores a 1.500 salarios mínimos ·con más de 50 empleadas deberán, </t>
    </r>
    <r>
      <rPr>
        <sz val="11"/>
        <rFont val="Myriad Pro"/>
        <family val="2"/>
      </rPr>
      <t xml:space="preserve"> adecuar en sus instalaciones un espacio acondicionado y digno para que las mujeres en periodo de lactancia que laboran allí, puedan extraer la leche materna asegurando su adecuada conservación durante la jornada laboral.     Las Salas Amigas de la Familia Lactante del Entorno Laboral deberán garantizar </t>
    </r>
    <r>
      <rPr>
        <b/>
        <sz val="11"/>
        <rFont val="Myriad Pro"/>
        <family val="2"/>
      </rPr>
      <t>las condiciones adecuadas para la extracción y conservación de la leche materna, bajo normas técnicas de seguridad,</t>
    </r>
    <r>
      <rPr>
        <sz val="11"/>
        <rFont val="Myriad Pro"/>
        <family val="2"/>
      </rPr>
      <t xml:space="preserve"> para luego transportarla al hogar y disponer de ella, para alimentar al bebé en ausencia temporal de la madre.</t>
    </r>
  </si>
  <si>
    <t xml:space="preserve">El Ministerio de Salud y Protección Social cuenta con un plazo a partir del 04 de enero de 2017 de (6) meses para  establecerlos parámetros técnicos para la operación de los Salas Amigas de lo Familia Lactante del Entorno Laboral,  las especificaciones técnicos de higiene, salubridad y dotación mínima que deben tener. </t>
  </si>
  <si>
    <t xml:space="preserve">Ministerio de Salud y Protección Social </t>
  </si>
  <si>
    <r>
      <t>Las entidades privadas c</t>
    </r>
    <r>
      <rPr>
        <b/>
        <sz val="11"/>
        <rFont val="Myriad Pro"/>
        <family val="2"/>
      </rPr>
      <t>on más de 1.000 empleados</t>
    </r>
    <r>
      <rPr>
        <sz val="11"/>
        <rFont val="Myriad Pro"/>
        <family val="2"/>
      </rPr>
      <t xml:space="preserve"> y  las entidades públicos dispondrán de</t>
    </r>
    <r>
      <rPr>
        <b/>
        <sz val="11"/>
        <rFont val="Myriad Pro"/>
        <family val="2"/>
      </rPr>
      <t xml:space="preserve"> dos (2) años</t>
    </r>
    <r>
      <rPr>
        <sz val="11"/>
        <rFont val="Myriad Pro"/>
        <family val="2"/>
      </rPr>
      <t xml:space="preserve"> para realizar los adecuaciones físicos necesarias.  Las empresas privados con </t>
    </r>
    <r>
      <rPr>
        <b/>
        <sz val="11"/>
        <rFont val="Myriad Pro"/>
        <family val="2"/>
      </rPr>
      <t>menos de mil (1000)</t>
    </r>
    <r>
      <rPr>
        <sz val="11"/>
        <rFont val="Myriad Pro"/>
        <family val="2"/>
      </rPr>
      <t xml:space="preserve"> empleados, contarán </t>
    </r>
    <r>
      <rPr>
        <b/>
        <sz val="11"/>
        <rFont val="Myriad Pro"/>
        <family val="2"/>
      </rPr>
      <t>con 5 años</t>
    </r>
    <r>
      <rPr>
        <sz val="11"/>
        <rFont val="Myriad Pro"/>
        <family val="2"/>
      </rPr>
      <t xml:space="preserve"> para realizar los adecuaciones físicas necesarias para cumplir.</t>
    </r>
  </si>
  <si>
    <t>Sentencia</t>
  </si>
  <si>
    <t>C5</t>
  </si>
  <si>
    <t xml:space="preserve">Sentencia Corte Constitucional - extensión estabilidad laboral reforzada </t>
  </si>
  <si>
    <t xml:space="preserve">Corte Constitucional </t>
  </si>
  <si>
    <t>Informativa</t>
  </si>
  <si>
    <t>La prohibición de despido y la exigencia de permiso para llevarlo a cabo se extienden al(la) trabajador(a) que tenga la condición de cónyuge, compañero permanente o pareja De la mujer en período de embarazo o lactancia LA CONDICIÓN DE BENEFICIARIA DE LA GESTANTE O LACTANTE DEL SGSSS</t>
  </si>
  <si>
    <t>Circular</t>
  </si>
  <si>
    <t>Medidas de protección al empleo con ocasión de la fase de contención de COVID-19 y de la declaración de emergencia sanitaria.</t>
  </si>
  <si>
    <t>Numeral 3</t>
  </si>
  <si>
    <r>
      <rPr>
        <b/>
        <sz val="11"/>
        <rFont val="Myriad Pro"/>
        <family val="2"/>
      </rPr>
      <t xml:space="preserve">Jornada laboral flexible: </t>
    </r>
    <r>
      <rPr>
        <sz val="11"/>
        <rFont val="Myriad Pro"/>
        <family val="2"/>
      </rPr>
      <t>Como regla general se indica que la jornada laboral puede ser establecida por el empleador o fijarse con los límites establecidos por la ley, la cual señala un máximo de ocho (8) horas diarias y cuarenta y ocho (48) horas semanales, no obstante, el límite mencionado puede ser repartido de manera variable durante la respectiva semana teniendo como mínimo cuatro (4) horas continuas y como máximo hasta diez (10) horas diarias sin lugar a recargo por trabajo suplementario, cuando el número de horas de trabajo no exceda el promedio de horas de cuarenta y ocho (48) semanales dentro de la jornada ordinaria de 6. am a 9 pm, lo anterior con base en lo dispuesto en el literal d del artículo 161 del Código Sustantivo del Trabajo (CST ).
En las condiciones anteriores, el empleador tiene la facultad de reducir o ampliar la jornada laboral establecida según las necesidades del servicio o necesidades especiales sin que este término sea contabilizado como horas extras.
De igual forma, el empleador puede optar por realizar turnos de trabajo con duración no superior a seis (6) horas diarias y treinta y seis (36) a la semana, los cuales se pueden realizar en cualquier horario o día de la semana, sin que esta situación genere recargo alguno (literal c) artículo 161 CST).
Así las cosas, y dados los acontecimientos de salud pública señalados, los empleadores pueden modificar su jornada laboral con la intención de proteger a sus trabajadores acortando sus jornadas laborales o disponiendo de turnos sucesivos que eviten la aglomeración de los trabajadores en sus instalaciones, en una misma jornada o en los sistemas de transporte masivo.</t>
    </r>
  </si>
  <si>
    <t>Numeral 4</t>
  </si>
  <si>
    <r>
      <rPr>
        <b/>
        <sz val="11"/>
        <rFont val="Myriad Pro"/>
        <family val="2"/>
      </rPr>
      <t>Vacaciones anuales, anticipadas y colectivas:</t>
    </r>
    <r>
      <rPr>
        <sz val="11"/>
        <rFont val="Myriad Pro"/>
        <family val="2"/>
      </rPr>
      <t xml:space="preserve"> El trabajador tiene derecho a un descanso remunerado por haber prestado sus servicios durante un (1) año de servicio, consistente en quince (15) días hábiles consecutivos de vacaciones remuneradas, de conformidad con lo señalado en el artículo 186 del Código Sustantivo del Trabajo.
Asimismo, se pueden otorgar vacaciones a los trabajadores antes de causar el derecho, lo cual se conoce como vacaciones anticipadas. De otra parte, los trabajadores pueden fijar vacaciones colectivas de sus trabajadores, inclusive sin que ellos hayan cumplido el año de servicios, para lo cual se deben tener en cuenta las siguientes consideraciones: 1) Las vacaciones deben ser remuneradas al trabajador con el salario que devengue al momento del disfrute; 2) El trabajador no podrá exigir que se le asigne un nuevo periodo de vacaciones luego de cumplir el año de trabajo.
En cuanto a las vacaciones colectivas, el empleador puede dar aviso de ellas, con el fin de contrarrestar bajas de producción o ingresos, como situaciones derivadas de la emergencia sanitaria o en caso de que se ordenen medidas de aislamiento obligatorias por parte del Gobierno nacional, como estrategia de mitigación ante el COVID-19. De acuerdo con lo anterior y debido a la situación actual aquí descrita, los trabajadores y el empleador, podrán acordar en cualquier momento el inicio del disfrute de vacaciones acumuladas, anticipadas o colectivas para enfrentar adecuadamente la etapa de contingencia del COVID -19.
</t>
    </r>
  </si>
  <si>
    <t>Numeral 5</t>
  </si>
  <si>
    <t xml:space="preserve"> Permisos Remunerados - Salario sin prestación del servicio: En virtud de lo señalado en el artículo 57 del Código Sustantivo del Trabajo, le corresponde al empleador, conceder permisos en casos de grave calamidad doméstica, debidamente comprobada. Esta posibilidad se indica en el artículo 140 del Código Sustantivo del Trabajo, el cual señala: «Durante la vigencia del contrato el trabajador tiene derecho a percibir el salario aun cuando no haya prestación del servicio por disposición o culpa del [empleador) ». Conforme a la norma anterior, es posible que, por disposición del empleador, de manera voluntaria y generosa determinar la posibilidad de pagar el salario y de liberar al trabajador de la prestación del servicio.</t>
  </si>
  <si>
    <t xml:space="preserve">Por medio de la cual se amplía la licencia de paternidad, se 
crea la licencia parental compartida, la licencia parental 
flexible de tiempo parcial, se modifica el artículos 236 y se 
adiciona el artículo 241a del código sustantivo del 
trabajo, y se dictan otras disposiciones </t>
  </si>
  <si>
    <t>Acatar las directrices respecto a la ampliación de la licencia de 
paternidad, crear la licencia parental compartida, la licencia parental flexible de 
tiempo parcial modificar el artículo 236 y adicionar el artículo 241A del Código 
Sustantivo del Trabajo y dictar otras disposiciones.</t>
  </si>
  <si>
    <t xml:space="preserve">Por medio de la cual se modifican los artículos 239 Y 240 del CST, con el fin de establecer el fuero de paternidad. </t>
  </si>
  <si>
    <t>Prohibición de despido a trabajadores con fuero de paternidad</t>
  </si>
  <si>
    <t>DOTACIÓN /ELEMENTOS DE PROTECCIÓN PERSONAL/ROPA DE TRABAJO</t>
  </si>
  <si>
    <t>ANSI</t>
  </si>
  <si>
    <t>ANSI-S-3.19</t>
  </si>
  <si>
    <t>Especificaciones técnicas protección auditiva</t>
  </si>
  <si>
    <t>Toda</t>
  </si>
  <si>
    <t>Mide y determina el nivel de reducción de ruido (NRR) de un protector auditivo expuesto a diferentes tipos de frecuencias.</t>
  </si>
  <si>
    <t>ANSI-Z-87.1</t>
  </si>
  <si>
    <t>Especificaciones técnicas de protección visual</t>
  </si>
  <si>
    <t>Establece los criterios de desempeño y los requisitos de evaluación para los instrumentos usados para proteger los ojos y el rostro de lesiones causadas por impactos, radiación no ionizante y exposición a químicos en los lugares de trabajo y escuelas.</t>
  </si>
  <si>
    <t>Por la cual se dictan Medidas Sanitarias</t>
  </si>
  <si>
    <t xml:space="preserve">Todos los empleadores están obligados a proporcionar a cada trabajador, sin costo para éste, elementos de protección personal en cantidad y calidad acordes con los riesgos reales o potenciales existentes en los lugares de trabajo. </t>
  </si>
  <si>
    <t xml:space="preserve">Circular Unificada </t>
  </si>
  <si>
    <t>No aplica</t>
  </si>
  <si>
    <t xml:space="preserve"> Dirección Territorial de Riesgos Laborales</t>
  </si>
  <si>
    <t>A6</t>
  </si>
  <si>
    <t>Los empleadores están obligados a suministrar a sus trabajadores elementos de protección personal, cuya fabricación, resistencia y duración estén sujetos a las normas de calidad para garantizar la seguridad personal de los trabajadores en los puestos o centros de trabajo.</t>
  </si>
  <si>
    <t>ANSI-Z-88.2</t>
  </si>
  <si>
    <t>Especificaciones técnicas protección respiratoria</t>
  </si>
  <si>
    <t>Selección de  protección respiratoria adecuada contra partículas</t>
  </si>
  <si>
    <t>ESTABLECIMIENTOS DE TRABAJO/SEÑALIZACIÓN Y DEMARCACIÓN</t>
  </si>
  <si>
    <t>4 -22, 24-28</t>
  </si>
  <si>
    <t>Las edificaciones de los lugares de trabajo permanentes o transitorios, sus instalaciones, vías de tránsito, servicios higiénico sanitarios y demás dependencias deberán estar construidos y conservadas en forma tal que garanticen la salud y seguridad de los trabajadores.</t>
  </si>
  <si>
    <t>5 -22, 24-28</t>
  </si>
  <si>
    <t>Todos los establecimientos de trabajo  deben tener o instalar un inodoro un lavamanos, un orinal y una ducha, en proporción de uno (1) por cada quince (15) trabajadores, separados por sexos, y dotados de todos los elementos indispensables para su servicio, consistentes en papel higiénico, recipientes de recolección, toallas de papel, jabón, desinfectantes y desodorantes.</t>
  </si>
  <si>
    <t xml:space="preserve">IGUALDAD DE GÉNERO </t>
  </si>
  <si>
    <t>Por medio de la cual se garantiza la igualdad salarial y de retribución laboral entre mujeres y hombres,
se establecen mecanismos para erradicar cualquier forma de discriminación y se dictan otras disposiciones</t>
  </si>
  <si>
    <t xml:space="preserve">1 al 8, 10
</t>
  </si>
  <si>
    <t>Por medio de la cual se garantiza la igualdad salarial y de retribución laboral entre mujeres y hombres, se establecen mecanismos para erradicar cualquier forma de discriminación y se dictan otras disposiciones.
La presente ley tiene como objeto garantizar la igualdad salarial y de cualquier forma de retribución laboral entre mujeres y hombres, fijar los mecanismos que permitan que dicha igualdad sea real y efectiva tanto en el sector público como en el privado y establecer los lineamientos generales que permitan erradicar cualquier forma discriminatoria en materia de retribución laboral.
REGISTRO. 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t>
  </si>
  <si>
    <t xml:space="preserve">ILUMINACIÓN </t>
  </si>
  <si>
    <t>79-87</t>
  </si>
  <si>
    <t xml:space="preserve">Todos los lugares de trabajo tendrán la iluminación adecuada e indispensable de acuerdo a la clase de labor que se realice. La iluminación natural debe disponer de una superficie de iluminación (ventanas, claraboyas lumbreras, tragaluces, techos en diente de serrucho, etc.) proporcional a la del local y clase de trabajo que se ejecute, complementándose cuando sea necesario con luz artificial. </t>
  </si>
  <si>
    <t>INFORMACIÓN DE RIESGOS/ POLÍTICA DE SALUD OCUPACIONAL</t>
  </si>
  <si>
    <t>Unificar las instrucciones para la vigilancia, control y administración del Sistema General de Riesgos Profesionales.</t>
  </si>
  <si>
    <t>B3</t>
  </si>
  <si>
    <t xml:space="preserve">El empleador en compañía de la Administradora de Riesgos Laborales a la cual se encuentre afiliado, deberá garantizar que todos sus trabajadores reciban mediante cualquier mecanismo de comunicación, ya sea escrito o audiovisual como mínimo la siguiente:
▪ Política de salud ocupacional de la empresa en la cual trabaja el afiliado, firmada por el representante legal. </t>
  </si>
  <si>
    <t>Divulgación de la política de salud ocupacional de la empresa, de los derechos y deberes de los trabajadores en el Sistema General de Riesgos Profesionales (actualmente Riesgos Laborales)</t>
  </si>
  <si>
    <t>INFORMACIÓN DE RIESGOS/ POLÍTICA HSEQ</t>
  </si>
  <si>
    <t>Realizar programas educativos sobre los riesgos para la salud a que están expuestos los trabajadores y sobre los métodos de su prevención y control.</t>
  </si>
  <si>
    <t>Obligación del Empleador de suministrar instrucción adecuada a los trabajadores antes de que se inicie cualquier ocupación, sobre los riesgos y peligros que puedan afectarles, y sobre la forma, métodos y sistemas que deban observarse para prevenirlos o evitarlos.</t>
  </si>
  <si>
    <t>21 literal g</t>
  </si>
  <si>
    <t>El empleador será responsable:  facilitar la capacitación de los trabajadores a su cargo en materia  de seguridad y salud en el trabajo</t>
  </si>
  <si>
    <t xml:space="preserve">MEDICINA PREVENTIVA </t>
  </si>
  <si>
    <t>"Por el cual se reglamenta el manejo de la infección por el Virus de Inmunodeficiencia Humana (VIH), el Síndrome de la Inmunodeficiencia Adquirida (SIDA) y las otras
Enfermedades de Transmisión Sexual (ETS)"</t>
  </si>
  <si>
    <t>Los servidores públicos y trabajadores privados
no están obligados a informar a sus empleadores su condición de infectados por el Virus de Inmunodeficiencia Humana (VIH). En todo caso se garantizarán los derechos de los trabajadores de acuerdo con las disposiciones legales de carácter laboral
correspondientes.</t>
  </si>
  <si>
    <t>Por la cual se reglamenta el proceso de calificación del origen de los eventos de salud en
primera instancia, dentro del Sistema de Seguridad Social en Salud.</t>
  </si>
  <si>
    <t xml:space="preserve">Para la adecuada calificación del origen de las enfermedades de los trabajadores, es necesario realizar dentro del subprograma de medicina preventiva y del trabajo procedimientos como: registro individual de monitoreo biológico que contenga las pruebas clínicas y complementarias, en relación con los factores de riesgo del trabajo, según su severidad. Definición de los criterios para la realización de los exámenes de ingreso (pre laboral) para cada puesto de trabajo, incluyendo el resumen de la historia clínica laboral proveniente de la empresa de la anterior vinculación laboral. Programación de exámenes periódicos, pruebas clínicas, paraclínicas o complementarias a cada trabajador según el comportamiento histórico, estadístico o estimado de los factores de riesgo. </t>
  </si>
  <si>
    <t>Por la cual se reforman algunas disposiciones del sistema general de pensiones previsto en la Ley 100 de 1993 y se adoptan disposiciones sobre los Regímenes Pensionales exceptuados y especiales.</t>
  </si>
  <si>
    <t>Artículos 1, 2, 3, 4, 5, 6, 7, 8, 9, 10, 11, 12, 13, 14, 15, 16, 17, 18, 19, 20, 21, 22, 23 y  24</t>
  </si>
  <si>
    <t>Cumplir con las obligaciones respecto a la afiliación y cotización al Sistema General de Pensiones.</t>
  </si>
  <si>
    <t>A1</t>
  </si>
  <si>
    <t>Practicar los exámenes médicos laborales de ingreso, periódicos y de retiro, los cuales son a cargo y por cuenta del empleador</t>
  </si>
  <si>
    <t>Artículos 1, 2, 3, 4</t>
  </si>
  <si>
    <t>se reglamentan algunas disposiciones de la Ley 21 de 1982, la Ley 89 de 1988 y la Ley 100 de 1993, se dictan disposiciones sobre el pago de aportes parafiscales y al Sistema de Seguridad Social Integral y se dictan otras disposiciones.</t>
  </si>
  <si>
    <t>Por la cual se regula la práctica de evaluaciones médicas ocupacionales y el manejo y contenido de las historias clínicas ocupacionales.</t>
  </si>
  <si>
    <t xml:space="preserve">Realización de las Evaluaciones Médicas Ocupacionales de ingreso, periódicas y de retiro de acuerdo a necesidad. </t>
  </si>
  <si>
    <t>Por la cual se adoptan las Guías de Atención Integral de Salud Ocupacional Basadas en la Evidencia.</t>
  </si>
  <si>
    <t>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Querían);
c) Hombro doloroso relacionado con factores de riesgo en el trabajo;
d) Neumoconiosis (silicosis, neumoconiosis del minero de carbón y asbestosis;
e) Hipoacusia neurosensorial inducida por ruido en el lugar de trabajo.</t>
  </si>
  <si>
    <t>Por la cual se modifican los artículos 11 y 17 de la Resolución 2346 de 2007 y se dictan
otras disposiciones</t>
  </si>
  <si>
    <t>1,2,3</t>
  </si>
  <si>
    <t>El costo de las evaluaciones médicas laborales y de las pruebas o valoraciones complementarias, están a cargo del empleador en su totalidad. Los prestadores de servicios de salud laboral que realicen los exámenes deben contar con médicos especialistas en medicina del trabajo o salud laboral con licencia vigente en seguridad y salud en el trabajo.                                 También puede contratar su realización con médicos especialistas en medicina del trabajo o seguridad y salud en el trabajo con licencia vigente en seguridad y salud en el trabajo.
La custodia de las evaluaciones medicas laborales y de la historia medico laboral estará a cargo del prestador de servicios de seguridad y salud en el trabajo que la generó. Los médicos especialistas en seguridad y salud en el trabajo con licencia vigente, que formen parte de los servicios médicos de las empresas tendrán la guarda y custodia de la historia clínica laboral y son responsables de garantizar la confidencialidad conforme a lo establecido en el art. 16 de la Res. 2346 de 2007.
Los empleadores en ningún caso podrán conservar, anexar copia de la historia clínica laboral en la carpeta del trabajador.
Los responsables de la custodia podrán entregar copia al trabajador cuando este lo solicite.</t>
  </si>
  <si>
    <t>Artículo 110</t>
  </si>
  <si>
    <t xml:space="preserve">HISTORIAS CLÍNICAS - En caso de liquidación de una entidad perteneciente al Sistema General de Seguridad Social en Salud, responsable de la custodia y conservación de las historias clínicas, esta entidad deberá entregar al usuario o a su representante legal la correspondiente historia clínica, para lo cual publicará como mínimo dos (2) avisos en un diario de amplia circulación nacional con un intervalo de ocho (8) días, en el cual se indicará el plazo y las condiciones para que los usuarios retiren sus historias clínicas, plazo que podrá extenderse hasta por dos (2) meses más, contada, a partir de la publicación del último aviso. 
Ante la imposibilidad de su entrega al usuario o a su representante legal, el liquidador de la empresa levantará un acta con los datos de quienes no recogieron dichos documentos, y procederá a remitirla en cada caso a la última Entidad Promotora de Salud en la cual se encuentre afiliado el usuario, con copia a la dirección seccional, distrital o local de salud competente, la cual deberá guardar archivo de estas comunicaciones a fin de informar al usuario o a la autoridad competente, bajo la custodia de quien se encuentra la historia clínica.
La Entidad Promotora de Salud que reciba la historia clínica la conservará hasta por el término previsto legalmente."
</t>
  </si>
  <si>
    <t>Artículo 143</t>
  </si>
  <si>
    <t>CONSULTA DE DATOS ACCESO PÚBLICO – Para los casos de trámites de pensión ante las entidades de seguridad social, el peticionario podrá autorizar expresamente a la administradora para que consulte las bases de datos disponibles en la Registraduría Nacional del Estado Civil sobre la fecha de nacimiento, lugar y demás aspectos que pudieran influir en el reconocimiento y cuantificación de las prestaciones sociales.</t>
  </si>
  <si>
    <t>Por el cual se sustituye el Título 3 de la Parte 2 del Libro 2 del Decreto 780 de 2016, se reglamenta las incapacidades superiores a 540 días y se dictan otras disposiciones</t>
  </si>
  <si>
    <t>Cumplir la reglamentación de las incapacidades superiores a 540 días y se dictan otras disposiciones.
El presente decreto tiene por objeto reglamentar el procedimiento de revisiones periódicas de las incapacidades por enfermedad general de origen común por parte de las EPS, el momento de calificación definitiva y las situaciones de abuso del derecho que generen la suspensión del pago de esas incapacidades.</t>
  </si>
  <si>
    <t>Por medio del cual se crea la historia clínica electrónica interoperable y se dictan otras disposiciones</t>
  </si>
  <si>
    <t xml:space="preserve">Respetar el Hábeas Data y reserva de la Historia Clínica cuando un médico contratado por el empleador tenga acceso a la misma. </t>
  </si>
  <si>
    <t>MEDIDAS DE PREVENCIÓN CONSUMO SUSTANCIAS PSICOACTIVAS</t>
  </si>
  <si>
    <t>Por la cual se reglamentan actividades en materia de Salud Ocupacional (actualmente Seguridad y Salud en el Trabajo).</t>
  </si>
  <si>
    <t>El empleador debe  incluir dentro de las actividades de medicina preventiva, campañas específicas tendientes a fomentar la prevención y el control de la farmacodependencia, el alcoholismo y el tabaquismo.</t>
  </si>
  <si>
    <t>Por la cual se adoptan unas medidas de carácter sanitario al tabaquismo.</t>
  </si>
  <si>
    <t>Ministerio de Salud</t>
  </si>
  <si>
    <t>Adelantar campañas contra la prevención de tabaquismo, direccionadas y guiadas por una política de no fumadores.</t>
  </si>
  <si>
    <t xml:space="preserve">Espacios Libres de Humo y de Sustancias Psicoactivas (SPA) en las empresas.  </t>
  </si>
  <si>
    <t xml:space="preserve">Implementar un programa de prevención y control específico frente al consumo de tabaco, alcohol y otras drogas (sustancias psicoactivas) que afecta los ambientes de trabajo, agravan los riesgos ocupacionales y atentan contra la salud y la seguridad de los trabajadores. </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</si>
  <si>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</si>
  <si>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Las EPS deberán identificar el factor de riesgo dentro de su población, informar a esa población los riesgos para su salud por el hábito de consumir tabaco o derivados de este y brindarle al usuario los servicios del POS que le ayuden a manejar el factor de riesgo. 
 Las IPS y las EPS que detecten este factor de riesgo tendrán la obligación de informarles a sus usuarios de estos servicios. 
 Corresponde a las ARL desarrollar estrategias para brindar, permanentemente, información y educación a sus afiliados para garantizar ambientes laborales ciento por ciento (100%) libres de humo</t>
  </si>
  <si>
    <t>Por el cual se adoptan medidas en relación con el consumo de alcohol</t>
  </si>
  <si>
    <t>Responsabilidad de las Administradores de Riesgos Laborales. Corresponde a los Administradores de Riesgos Laborales -ARL- desarrollar estrategias para brindar, permanentemente, información y educación a sus afiliados para evitar el consumo abusivo de alcohol.</t>
  </si>
  <si>
    <t>Por medio de la cual se establecen acciones para prevenir el síndrome de alcoholismo fetal en los bebés por el consumo de alcohol de las mujeres en estado de embarazo, y se dictan otras disposiciones.</t>
  </si>
  <si>
    <t xml:space="preserve">Promover la prevención del consumo de alcohol de las mujeres en estado de embarazo, con acciones afirmativas de prevención y educación. </t>
  </si>
  <si>
    <t>Por la cual se dictan normas para garantizar la atención integral a personas que consumen sustancias psicoactivas y se crea el premio nacional “entidad comprometida con la prevención del consumo, abuso y adicción a sustancias” psicoactivas.</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</si>
  <si>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</si>
  <si>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Toda persona que sufra trastornos mentales o cualquier otra patología derivada del consumo, abuso y adicción a sustancias psicoactivas lícitas o ilícitas, tendrá derecho a ser atendida en forma integral por las Entidades que conforman el Sistema General de Seguridad Social en Salud y las instituciones públicas o privadas especializadas para el tratamiento de dichos trastornos.</t>
  </si>
  <si>
    <t>ORDEN Y LIMPIEZA</t>
  </si>
  <si>
    <t>Todos los sitios de trabajo, pasadizos, bodegas y servicios sanitarios deberán mantenerse en buenas condiciones de higiene y limpieza. Por ningún motivo se permitirá la acumulación de polvo, basuras y desperdicios.</t>
  </si>
  <si>
    <t>PLAN DE EMERGENCIAS</t>
  </si>
  <si>
    <t xml:space="preserve">Unificada </t>
  </si>
  <si>
    <t>Numeral 14</t>
  </si>
  <si>
    <t>Brigadas de emergencia, planes de emergencia y evacuación</t>
  </si>
  <si>
    <t>PLAN DE EMERGENCIAS/PREVENCIÓN Y EXTINCIÓN DE INCENDIOS</t>
  </si>
  <si>
    <t>NTC</t>
  </si>
  <si>
    <t xml:space="preserve">Higiene y Seguridad: medidas de seguridad en edificaciones. Medios de evacuación. </t>
  </si>
  <si>
    <t>Instituto Colombiano de Normas Técnicas y Certificación (ICONTEC)</t>
  </si>
  <si>
    <t xml:space="preserve">Medidas de seguridad en edificaciones. Medios de evacuación </t>
  </si>
  <si>
    <t>Extintores de fuego. Clasificación y ensayo</t>
  </si>
  <si>
    <t xml:space="preserve">Extintores contra extinción de fuego. Clasificación y manejo de extintores </t>
  </si>
  <si>
    <t>Por el cual se adopta el Plan Nacional para la Prevención y Atención de Desastres.</t>
  </si>
  <si>
    <t>7 numeral 3,5</t>
  </si>
  <si>
    <t>Se deben elaborar metodologías e instructivos para el desarrollo de planes de emergencia, contingencia y de ejercicios de simulación</t>
  </si>
  <si>
    <t>Por el cual se adopta el Plan Distrital para la Prevención y Atención de Emergencias para Bogotá D.C.</t>
  </si>
  <si>
    <t xml:space="preserve">Alcaldía de Bogotá </t>
  </si>
  <si>
    <t>Por la cual se adopta la política nacional de gestión del riesgo de desastres y se establece el Sistema Nacional de Gestión del Riesgo de Desastres y se dictan otras disposiciones</t>
  </si>
  <si>
    <t xml:space="preserve"> La gestión del riesgo es responsabilidad de todas las autoridades y de los habitantes del territorio colombiano, y se deberá participar activamente en la ejecución del plan.</t>
  </si>
  <si>
    <t>Por medio de la cual se establece la Ley General de Bomberos de Colombia.</t>
  </si>
  <si>
    <t>18, parágrafo 2</t>
  </si>
  <si>
    <t xml:space="preserve">Las brigadas contraincendios industriales, comerciales, y similares, deberán capacitarse ante las instituciones bomberiles, de acuerdo a la reglamentación que para el efecto expida la Dirección Nacional de Bomberos de Colombia. Las brigadas y sus integrantes no podrán utilizar símbolos, insignias,  uniformes o cualquier otro distintivo exclusivo de los bomberos de Colombia. </t>
  </si>
  <si>
    <t>Por medio de la cual se reglamenta la conformación, capacitación y entrenamiento para las brigadas contraincendios de los sectores energético, industrial, petrolero, minero, portuario, comercial y similar en Colombia.</t>
  </si>
  <si>
    <t xml:space="preserve">Dirección Nacional de Bomberos </t>
  </si>
  <si>
    <t>Reglamenta la conformación, capacitación y entrenamiento para brigadas contra incendio de los sectores energético, industrial, petrolero, minero, portuario, comercial y similares en Colombia.</t>
  </si>
  <si>
    <t xml:space="preserve">POTABILIDAD DEL AGUA </t>
  </si>
  <si>
    <t>El agua para consumo humano debe ser potable, es decir, libre de contaminaciones físicas, químicas y bacteriológicas.</t>
  </si>
  <si>
    <t>Por el cual se establece el Sistema para la Protección y Control de la Calidad del Agua para Consumo Humano.</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</si>
  <si>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 almacenamiento y redes, como mínimo cada seis (6) meses.
2. Mantener en adecuadas condiciones de operación la acometida y las redes
Internas domiciliarias para preservar la calidad del agua suministrada y de esta manera, ayudar a evitar problemas de salud  pública.</t>
  </si>
  <si>
    <t>PROGRAMA DE MANTENIMIENTO</t>
  </si>
  <si>
    <t>Adoptar medidas efectivas para proteger y promover la salud de los trabajadores, mediante la instalación, operación y mantenimiento, en forma eficiente, de los sistemas y equipos de control necesarios para prevenir enfermedades y accidentes en los lugares de trabajo</t>
  </si>
  <si>
    <t>PROHIBICIONES GENERALES</t>
  </si>
  <si>
    <t>Se encuentra prohibido el trabajo para menores de 14 años en empresas industriales, cuando su labor impida su asistencia a la escuela.</t>
  </si>
  <si>
    <t>Por la cual se aclara una Resolución</t>
  </si>
  <si>
    <t>No se podrá ordenar la práctica de la prueba de embarazo como requisito previo a la vinculación de una trabajadora, salvo cuando las actividades a desarrollar estén catalogadas como de alto riesgo, en el artículo 1° del Decreto 1281 de 1994 y en el numeral 5° del artículo 2° del Decreto 1835 de 1994.</t>
  </si>
  <si>
    <t xml:space="preserve">PSICOSOCIAL </t>
  </si>
  <si>
    <t>SL3559</t>
  </si>
  <si>
    <t xml:space="preserve">Comunicación, tecnología, organización del trabajo, demandas cualitativas y cuantitativas de la labor.
Pausas, trabajo nocturno, rotación, horas extras, descansos.
Relaciones interpersonales, volumen de trabajo, carga laboral,  condiciones extra laborales
</t>
  </si>
  <si>
    <t xml:space="preserve">Corte Suprema de Justicia </t>
  </si>
  <si>
    <t>"En lo concerniente, en sentencia CSJ SL058-2021, esta Sala de Casación, memoró:
Ahora, la jurisprudencia reiterada y pacífica de esta Corporación ha adoctrinado que para la concesión de la protección de estabilidad laboral reforzada en comento no es suficiente que al momento del despido el trabajador sufriera quebrantos de salud, estuviera en tratamiento médico o se le hubieran concedido incapacidades médicas, sino que debe acreditarse que al menos tuviera una limitación física, psíquica o sensorial con el carácter de moderada, esto es, que implique un porcentaje de pérdida de capacidad laboral igual o superior al 15% (CSJ SL, 28 ago. 2012, rad. 39207, reiterada en las decisiones CSJ SL14134-2015, SL10538-2016, SL5163-2017, SL11411-2017 y SL4609-2020). (Subraya la Sala)
En consecuencia, el Tribunal incurrió en la violación normativa endilgada, toda vez, que de su argumentación se infiere, con claridad, que para brindar la protección reclamada, consideró suficiente que la actora, padeciera algunas enfermedades, sin que ello sea motivo suficiente para conceder el amparo deprecado, como lo enuncia el memorialista en los cargos, especialmente en el segundo."</t>
  </si>
  <si>
    <t xml:space="preserve">READAPTACIÓN Y REUBICACIÓN LABORAL </t>
  </si>
  <si>
    <t xml:space="preserve">Los programas de  medicina preventiva en los lugares de trabajo  tendrán por objeto la promoción, protección, recuperación y rehabilitación de los trabajadores así como la correcta ubicación del trabajador  en una ocupación adaptada a su constitución fisiológica y sicológica. </t>
  </si>
  <si>
    <t>Por el cual se desarrolla la Ley 82 de 1988, aprobatoria del Convenio número 159, suscrito con la Organización Internacional del Trabajo, sobre readaptación profesional y el empleo de personas inválidas.</t>
  </si>
  <si>
    <t>Todos los empleadores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</si>
  <si>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 xml:space="preserve">Reincorporar a los trabajadores inválidos, en los cargos que desempeñaban antes de producirse la invalidez si recupera su capacidad de trabajo, en términos del Código Sustantivo del Trabajo.  Los empleadores particulares y las entidades públicas que vinculen laboralmente a personas reconocidas como inválidas, de conformidad con lo dispuesto en este Decreto, podrán recibir estímulos de las entidades de seguridad social, mientras se mantenga  vigente la vinculación. </t>
  </si>
  <si>
    <t>5 Literal g.</t>
  </si>
  <si>
    <t>Todo trabajador que sufra un accidente laboral  o una enfermedad laboral  tendrá derecho, según sea el caso, a: g) Rehabilitaciones física y profesional.</t>
  </si>
  <si>
    <t>Por el cual se expide la Tabla única para las indemnizaciones por pérdida de la capacidad laboral entre el 5% y el 49.99% y la prestación económica correspondiente.</t>
  </si>
  <si>
    <t>Informativa: Tabla única para las indemnizaciones por pérdida de la capacidad laboral entre el 5% y el 49.99% y la prestación económica correspondiente.</t>
  </si>
  <si>
    <t>Por la cual se establecen mecanismos de integración social de las personas en situación de discapacidad y se dictan otras disposiciones.</t>
  </si>
  <si>
    <t>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 la oficina de trabajo.</t>
  </si>
  <si>
    <t>Por la cual se dictan normas sobre la organización, administración y prestaciones del Sistema General de Riesgos Profesionales (Riesgos laborales).</t>
  </si>
  <si>
    <t>Reincorporación al trabajo: al terminar el período de incapacidad temporal, el  empleador está obligado, si el trabajador recupera su capacidad de trabajo, a ubicarlo en el cargo que desempeñaba, o a reubicarlo en cualquier otro para el cual esté capacitado, de la misma categoría.</t>
  </si>
  <si>
    <t>Reubicación del trabajador: El empleador está obligado a ubicar al trabajador incapacitado parcialmente en el cargo que desempeñaba o a proporcionarle un trabajo compatible con sus capacidades y aptitudes, para lo cual deberán efectuar los movimientos de personal que sean necesarios.</t>
  </si>
  <si>
    <t>REGLAMENTOS</t>
  </si>
  <si>
    <t>Realizar el Reglamento de Higiene Y Seguridad (colaboración del Copasst)</t>
  </si>
  <si>
    <t>Por la cual se dictan disposiciones sobre racionalización de trámites y procedimientos administrativos de los organismos y entidades del Estado y de los particulares que ejercen funciones públicas o prestan servicios</t>
  </si>
  <si>
    <t>Se suprime la obligación de aprobación del Reglamento por parte del Ministerio de protección Social.</t>
  </si>
  <si>
    <t xml:space="preserve">El Reglamento Interno de Trabajo deberá prever mecanismos de prevención de las conductas de acoso laboral y establecer un procedimiento interno, confidencial, conciliatorio y efectivo para superar las que ocurran en el lugar de trabajo. </t>
  </si>
  <si>
    <t>RIESGO PSICOSOCIAL</t>
  </si>
  <si>
    <t>Por medio del cual se corrige un yerro de la Ley 1010 de enero 23 de 200 por medio de la cual se adoptan medidas para prevenir, corregir y sancionar el acoso laboral y otros hostigamientos en el marco de las relaciones de trabajo.</t>
  </si>
  <si>
    <t>Adaptar el reglamento de trabajo a los requerimientos de la Ley 1010 de 2006 dentro de los tres (3) meses siguientes a su promulgación, y su incumplimiento será sancionado administrativamente por el Código Sustantivo del Trabajo. El empleador deberá abrir un escenario para escuchar las opiniones de los trabajadores en la adaptación de que trata este parágrafo, sin que tales opiniones sean obligatorias y sin que eliminen el poder de subordinación laboral.</t>
  </si>
  <si>
    <t>Mecanismos de prevención de las conductas de acoso laboral y establecer un procedimiento interno, confidencial, conciliatorio y efectivo para superar las que ocurran en el lugar de trabajo</t>
  </si>
  <si>
    <t>Por la cual se establece el procedimiento para adaptar los reglamentos de trabajo a las disposiciones de la Ley 1010 de 2006.</t>
  </si>
  <si>
    <t xml:space="preserve">Elaborar y adaptar un capítulo al reglamento de trabajo
que contemple los mecanismos para prevenir el acoso laboral, así como el procedimiento interno para solucionarlo.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</si>
  <si>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</si>
  <si>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Identificación y evaluación de los factores psicosociales en el trabajo y sus efectos. Comprende: los aspectos intralaborales, los extra laborales o externos a la organización y las condiciones individuales. La evaluación de los factores psicosociales del trabajo comprende la identificación tanto de los factores de riesgo como de los factores protectores, con el fin de establecer acciones de promoción de la salud y prevención de la enfermedad en la población trabajadora. Intervención de los factores psicosociales en el trabajo y sus efectos. incluye las  Medidas preventivas y correctivas de acoso laboral. Determinación del origen de las patologías presuntamente causadas por estrés laboral.</t>
  </si>
  <si>
    <t>Por loa cual se establece la conformación y funcionamiento  del Comité de Convivencia Laboral en entidades públicas y empresas privadas y se dictan otras disposiciones.</t>
  </si>
  <si>
    <t>Conformación del Comité de convivencia laboral, cumplimiento de responsabilidades y funciones.</t>
  </si>
  <si>
    <t>Por la cual se modifica parcialmente la Resolución 652 de 2012</t>
  </si>
  <si>
    <t>Modifica los artículos 3, 4, 9, y 14 de la Resolución 652 de 2012, en cuanto a la cantidad de integrantes, la cantidad de comités por empresa, las fechas para las reuniones y la ampliación del plazo para su constitución.</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</si>
  <si>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</si>
  <si>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 xml:space="preserve">Aplicar la batería de instrumentos para la evaluación de factores de riesgo psicosocial  e implementar el respectivo plan de intervención </t>
  </si>
  <si>
    <t>SISTEMA DE GESTIÓN DE LA SEGURIDAD Y SALUD EN EL TRABAJO</t>
  </si>
  <si>
    <t>El empleador debe responsabilizarse de un programa permanente de medicina, higiene y seguridad en el trabajo destinado a proteger y mantener la salud de los trabajadores de conformidad con la presente Ley y sus reglamentaciones</t>
  </si>
  <si>
    <t>Registrar y notificar los accidentes y enfermedades ocurridos en los sitios de trabajo, así como de las actividades que se realicen para la protección de la salud de los trabajadores</t>
  </si>
  <si>
    <t>Por la cual se establece un procedimiento en materia de Salud Ocupacional</t>
  </si>
  <si>
    <t>Los empleadores del sector público y privado además del examen médico pre ocupacional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</si>
  <si>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Higiene y Seguridad: Guía para la clasificación, registro y estadística de Accidentes del Trabajo y Enfermedades Profesionales (actualmente laborales)</t>
  </si>
  <si>
    <t>Guía para la clasificación, registro y estadística de accidentes de trabajo y enfermedades profesionales.</t>
  </si>
  <si>
    <t xml:space="preserve">Salud ocupacional: clasificación, registro y estadísticas de ausentismo laboral. </t>
  </si>
  <si>
    <t>Clasificación, registro y estadísticas de ausentismo laboral.</t>
  </si>
  <si>
    <t>Seguridad industrial. Realización de inspecciones planeadas.</t>
  </si>
  <si>
    <t xml:space="preserve">Realización de inspecciones planeadas. </t>
  </si>
  <si>
    <t>Seguridad industrial. Metodología para el análisis de tareas.</t>
  </si>
  <si>
    <t>Metodología para el análisis de tareas.</t>
  </si>
  <si>
    <t>Por la cual se establecen medidas especiales de protección para las personas que padecen epilepsia, se dictan los principios y lineamientos para su atención integral.</t>
  </si>
  <si>
    <t xml:space="preserve">La epilepsia no será considerada impedimento para la postulación, el ingreso y desempeño laboral, deportivo o escolar en condiciones dignas y justas. </t>
  </si>
  <si>
    <t>GTC</t>
  </si>
  <si>
    <t xml:space="preserve">Guía para la identificación de los peligros y la valoración de los riesgos en seguridad y salud ocupacional. </t>
  </si>
  <si>
    <t xml:space="preserve">Identificación de los peligros y valoración de los riesgos con alcance a todas las sedes y/o centros de trabajo de la empresa. </t>
  </si>
  <si>
    <t xml:space="preserve">Por la cual se reglamenta el procedimiento, requisitos para el otorgamiento y renovación de las licencias de salud ocupacional, y se dictan otras disposiciones. </t>
  </si>
  <si>
    <t>Establece el procedimiento para obtener o renovar Licencia en Salud Ocupacional las personas naturales o jurídicas que oferten a nivel nacional servicios de Seguridad y Salud en el trabajo.</t>
  </si>
  <si>
    <t>Por el cual se expide la Tabla de Enfermedades Laborales</t>
  </si>
  <si>
    <t xml:space="preserve">Velar por el reconocimiento de las prestaciones asistenciales y económicas a los trabajadores que así lo requieran, por parte de las entidades que conforman el Sistema de Seguridad Social Integral. </t>
  </si>
  <si>
    <t>Por el cual se corrigen unos yerros del Decreto 1072 de 2015, Decreto Único Reglamentario del Sector Trabajo, contenidos en los artículos 2.2.4.2.1.6., 2.2.4.6.42. y 2.2.4.10.1. del título 4 del libro 2 de la parte 2, referente a Riesgos Laborales</t>
  </si>
  <si>
    <t>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cumplimiento de la obligación que tiene el empleador de rendir informe a las autoridades de la Seguridad y Salud en el Trabajo, en relación con la ejecución de los programas.</t>
  </si>
  <si>
    <t>Por el cual se adiciona al Título 9 de la parte 2 del libro 2, del Decreto 1072 de 2015, Decreto Único Reglamentario del Sector Trabajo, un Capítulo 4 que establece la Celebración del Día del Trabajo Decente en Colombia"</t>
  </si>
  <si>
    <t>Por el cual se modifica el Capítulo 9 del Título 4 de la Parte 2 del Libro 2 del Decreto 1072 de 2015, referente al Sistema de Compensación Monetaria en el Sistema General de Riesgos Laborales</t>
  </si>
  <si>
    <t xml:space="preserve">Propender por la disminución de la accidentalidad laboral. </t>
  </si>
  <si>
    <t>Por la cual se adoptan los Formatos de Dictamen para la Calificación de la Pérdida de Capacidad Laboral y Ocupacional</t>
  </si>
  <si>
    <t>Adopta los formatos para emitir el dictamen de acuerdo al "Manual Único para la Calificación de la Pérdida de Capacidad Laboral y Ocupacional", los cuales se constituyen en los instrumentos técnicos para evaluar la pérdida de la capacidad laboral y ocupacional de cualquier origen. Los formatos a los cuales se refiere la presente resolución hacen parte del anexo técnico y estarán disponibles para su descarga en la página web del Ministerio del Trabajo.</t>
  </si>
  <si>
    <t>Por el cual se cumplen los parámetros y requisitos para desarrollar, certificar y registrar la capacitación virtual en el Sistema de Gestión de la Seguridad y Salud en el Trabajo.</t>
  </si>
  <si>
    <t>Reglamenta los cursos de veinte (20) y cincuenta (50) horas y los oferentes autorizados. El curso virtual sobre el Sistema de Gestión en Seguridad y Salud en el Trabajo es obligatorio para todas las personas que ejecuten,  coordinen o implementen el sistema, en cualquier clase de empresa, sin importar que esta persona cuente con  la licencia de prestación de servicios en seguridad y salud en el Trabajo.</t>
  </si>
  <si>
    <t>Por medio del cual se modifica el artículo 2.2.4.6.37. del Decreto 1072 de 2015 Decreto Único Reglamentario del Sector Trabajo, sobre la transición para la implementación del Sistema de Gestión de la Seguridad y Salud en el Trabajo (SG-SST)</t>
  </si>
  <si>
    <t xml:space="preserve">Presidente de la República de Colombia </t>
  </si>
  <si>
    <t>Sustituir el Programa de Salud Ocupacional  por el Sistema de Gestión de la Seguridad y Salud en el Trabajo (SG-SST)</t>
  </si>
  <si>
    <t>Por la cual se actualiza el listado de las actividades peligrosas que por su naturaleza o condiciones de trabajo son nocivas para la salud e integridad física o psicológica de los menores de 18 años y se dictan otras disposiciones.</t>
  </si>
  <si>
    <t>El objeto de la presente Resolución es actualizar el listado de las actividades peligrosas que por su naturaleza o condiciones de trabajo son nocivas para la salud e integridad física o psicológica de los menores de 18 años, de que trata el literal (d) del artículo 3° del Convenio 182 de la OIT; así mismo, establecer el procedimiento para la expedición de autorización de trabajo para los menores de 18 años.
Por el cual se actualiza el listado de actividades peligrosas que por su naturaleza o condiciones de trabajo son nocivas para la salud e integridad física o psicología de los menores de 18 años.
En el artículo 3 se relacionan 35 actividades que por su naturaleza o condiciones de trabajo no pueden desarrollar los menores de 18 años, dentro de las cuales están las  actividades con exposición a ruido continuo ( mas de 8 horas diarias) o intermitente que exceda los 75 decibeles, actividades que se desarrollen en ambientes térmicos extremos, actividades que se desarrollen en lugares con presencia de riesgos locativos…, actividades que impliquen alturas superiores a 1,5 m., entre otras. 
De conformidad con lo establecido en el código de infancia y adolescencia, los adolescentes entre 15 años y menores de 18 años requieren permiso del inspector de trabajo para laborar .</t>
  </si>
  <si>
    <t>Por la cual se definen los Estándares Mínimos del Sistema de Gestión de la Seguridad y Salud en el Trabajo SG-SST</t>
  </si>
  <si>
    <t>Cumplimiento estricto de los Estándares Mínimos de Seguridad y Salud en el Trabajo</t>
  </si>
  <si>
    <t>Registro anual de autoevaluaciones y planes de mejoramiento del SG-SST</t>
  </si>
  <si>
    <t xml:space="preserve">Registrar las autoevaluaciones y
planes de mejora en la página web del Fondo de Riesgos
Laborales hasta el 31 de enero de cada año. 
</t>
  </si>
  <si>
    <t xml:space="preserve">Recibir y dar recomendaciones sobre las autoevaluaciones y planes de mejoramiento que sus empresas afiliadas le remitan. 
</t>
  </si>
  <si>
    <t xml:space="preserve">Por la cual se establecen los requisitos y procedimiento para la expedición y renovación de la Licencia de Seguridad y Salud en el Trabajo </t>
  </si>
  <si>
    <t xml:space="preserve">Exigencia frente a la expedición y renovación de la Licencia de Seguridad y Salud en el Trabajo al personal que en el marco del desarrollo de sus funciones la requiera. </t>
  </si>
  <si>
    <t>SISTEMA GENERAL DE RIESGOS LABORALES</t>
  </si>
  <si>
    <t>Por la cual se establecen los parámetros técnicos para la operación de la estrategia de salas amigas de la familia lactante del entorno laboral</t>
  </si>
  <si>
    <t xml:space="preserve">Toda </t>
  </si>
  <si>
    <t xml:space="preserve">SISTEMA GENERAL DE RIESGOS LABORALES </t>
  </si>
  <si>
    <t>Acuerdo</t>
  </si>
  <si>
    <t>Por el cual se define, formula, y adopta, para la Unidad Administrativa Especial de Gestión Pensional y Contribuciones Parafiscales de la Protección Social (UGPP), la política de mejoramiento continuo en el proceso de determinación, liquidación y pago de los aportes al Sistema de la Protección Social.</t>
  </si>
  <si>
    <t>UGPP</t>
  </si>
  <si>
    <t xml:space="preserve">Realización de las cotizaciones al SGSSI conforme a lo establecido en la legislación vigente y aplicable. </t>
  </si>
  <si>
    <t>Cumplimiento numeral 14 del  Acuerdo nacional estatal 2017 Sistemas de Gestión de Seguridad y Salud en el Trabajo, estándares mínimos.</t>
  </si>
  <si>
    <t>Dar cabal cumplimiento a todas las normas vigentes del Sistema General de Riesgos Laborales.</t>
  </si>
  <si>
    <t>Por la cual se modifica la Resolución número 2389 de 2019 en relación con la ampliación de unos plazos y se dictan otras disposiciones.</t>
  </si>
  <si>
    <t>Realizar su proceso de afiliación a una ARL a través el Sistema de Afiliación Transaccional (SAT); no obstante, una vez afiliada deberán reportar las novedades de inicio y terminación de la relación laboral de sus trabajadores y la de los estudiantes en práctica formativa, mediante este Sistema</t>
  </si>
  <si>
    <t>Trabajador</t>
  </si>
  <si>
    <t>Solicitud y pago de las cesantías por retiro parcial para el alivio de los trabajadores durante la Emergencia Económica, Social y Ecológica.</t>
  </si>
  <si>
    <t>Superintendencia Financiera de Colombia</t>
  </si>
  <si>
    <t xml:space="preserve">Gestionar la solicitud y pago de las cesantías por retiro parcial para el alivio de los trabajadores durante la emergencia económica, social y ecológica. </t>
  </si>
  <si>
    <t xml:space="preserve">Actualización de la capacitación virtual de carácter gratuito en el Sistema de Gestión de Seguridad y Salud en el Trabajo conforme a la Resolución 4927 de 2016. </t>
  </si>
  <si>
    <t xml:space="preserve">Conforma a lo establecido en el artículo 16 de la Resolución 4927 de 2016, para mantener vigente la certificación del curso de capacitación virtual, las personas deberán realizar una actualización certificada de veinte (20) horas cada tres (3) años, cuyos temarios o módulos serán establecidos por la Dirección de Riesgos Laborales del Ministerio de Trabajo. </t>
  </si>
  <si>
    <t>Información sobre el registro de las autoevaluaciones y los planes de mejoramiento del SG-SST</t>
  </si>
  <si>
    <t>El Ministerio del Trabajo informa a todos los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</si>
  <si>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 xml:space="preserve">SISTEMA GENERAL DE SEGURIDAD SOCIAL EN SALUD </t>
  </si>
  <si>
    <t>Por medio del cual se compilan las normas del Sistema General de Pensiones</t>
  </si>
  <si>
    <t xml:space="preserve">Cumplir con toda la normatividad vigente en el Sistema General de Pensiones en cuanto a la afiliación, cotización y atención de requerimientos. </t>
  </si>
  <si>
    <t xml:space="preserve">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</si>
  <si>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Modificar el Título 2 de la Parte 1 del Libro 2 del Decreto número 780 de 2016, Único Reglamentario del Sector Salud y Protección Social, el cual quedará así:
(...) El Sistema de Afiliación Transaccional permitirá a los prestadores, las administradoras, los afiliados, las entidades públicas y privadas responsables del recaudo y de la inspección, vigilancia y control del pago de los aportes al Sistema de Seguridad Social Integral y al Sistema de Subsidio Familiar consultar la información allí registrada en los términos que defina el Ministerio de Salud y Protección Social, en especial la referente al estado de pagos de las cotizaciones. Este Sistema podrá interpretar con la Planilla Integrada de Liquidación de Aportes (PILA). (...)</t>
  </si>
  <si>
    <t>Por la cual se define los lineamientos generales para la operación del Sistema General de Riesgos Laborales (SGRL) en el Sistema de Afiliación Transaccional (SAT) y se adopta el formulario de afiliación y traslado del empleador al Sistema General de Riesgos Laborales.</t>
  </si>
  <si>
    <t>Cumplir las disposiciones correspondientes al Sistema de Afiliación Transaccional (SAT)</t>
  </si>
  <si>
    <t>Por la cual Establecen disposiciones para la telesalud y parámetros para la práctica de la telemedicina en el país</t>
  </si>
  <si>
    <t>Reglamenta  y moderniza la normatividad actual en materia de Telemedicina y Telesalud, fomentando mayor y mejor acceso a servicios de salud en las poblaciones más lejanas en el país.</t>
  </si>
  <si>
    <t>TEMPERATURA</t>
  </si>
  <si>
    <t>En los lugares de trabajo donde existan condiciones o métodos que puedan afectar la salud de los trabajadores por frío o calor, deberán adoptarse todas las medidas necesarias para controlar y mantener los factores de intercambio calórico entre el ambiente y el organismo del trabajador, dentro de límites que establezca la reglamentación de la presente Ley.</t>
  </si>
  <si>
    <t>La temperatura y el grado de humedad del ambiente en los locales cerrados de trabajo, será mantenido, siempre que lo permita la índole de la industria, entre los límites tales que no resulte desagradable o perjudicial para la salud.</t>
  </si>
  <si>
    <t>Los trabajadores deberán estar protegidos por medios naturales o artificiales de las corrientes de aire, de los cambios bruscos de temperatura, de la humedad o sequedad excesiva. Cuando se presenten situaciones anormales de temperaturas muy bajas o muy altas, o cuando las condiciones mismas de las operaciones y/o procesos se realicen a estas temperaturas, se concederán a los trabajadores pausas o relevos periódicos.</t>
  </si>
  <si>
    <t xml:space="preserve">VENTILACIÓN E ILUMINACIÓN </t>
  </si>
  <si>
    <t>105 y 196</t>
  </si>
  <si>
    <t>En todos los lugares de trabajo habrá iluminación suficiente, en cantidad y calidad, para prevenir efectos nocivos en la salud de los trabajadores y para garantizar adecuadas condiciones de visibilidad y seguridad. La iluminación y ventilación en los espacios de las edificaciones serán adecuados a su uso, siguiendo los criterios de las reglamentaciones correspondientes.</t>
  </si>
  <si>
    <t xml:space="preserve">TRABAJO A DISTANCIA </t>
  </si>
  <si>
    <t>Por la cual se establecen normas para promover y regular el Teletrabajo y se dictan otras disposiciones.</t>
  </si>
  <si>
    <t xml:space="preserve">2 - Informativo </t>
  </si>
  <si>
    <r>
      <t xml:space="preserve">Definiciones. Para la puesta en marcha de la presente ley se tendrán las siguientes definiciones:
</t>
    </r>
    <r>
      <rPr>
        <b/>
        <sz val="11"/>
        <rFont val="Myriad Pro"/>
        <family val="2"/>
      </rPr>
      <t xml:space="preserve">Teletrabajo. </t>
    </r>
    <r>
      <rPr>
        <sz val="11"/>
        <rFont val="Myriad Pro"/>
        <family val="2"/>
      </rPr>
      <t xml:space="preserve">Es una forma de organización laboral, que consiste en el desempeño de actividades remuneradas o prestación de servicios a terceros utilizando como soporte las tecnologías de la información y la comunicación - TIC para el contacto entre el trabajador y la empresa, sin necesidad de la presencia física del trabajador en un sitio específico de trabajo.
El teletrabajo puede revestir una de las siguientes formas:
</t>
    </r>
    <r>
      <rPr>
        <b/>
        <sz val="11"/>
        <rFont val="Myriad Pro"/>
        <family val="2"/>
      </rPr>
      <t>Autónomos</t>
    </r>
    <r>
      <rPr>
        <sz val="11"/>
        <rFont val="Myriad Pro"/>
        <family val="2"/>
      </rPr>
      <t xml:space="preserve"> son aquellos que utilizan su propio lugar o un lugar escogido para desarrollar su actividad profesional, puede ser una pequeña oficina, un local comercial. En este tipo se encuentran las personas que trabajan siempre fuera de la empresa y sólo acuden a la oficina en algunas ocasiones.
</t>
    </r>
    <r>
      <rPr>
        <b/>
        <sz val="11"/>
        <rFont val="Myriad Pro"/>
        <family val="2"/>
      </rPr>
      <t xml:space="preserve">Móviles </t>
    </r>
    <r>
      <rPr>
        <sz val="11"/>
        <rFont val="Myriad Pro"/>
        <family val="2"/>
      </rPr>
      <t xml:space="preserve">son aquellos teletrabajadores que no tienen un lugar de trabajo establecido y herramientas primordiales para desarrollar sus actividades profesionales son las Tecnologías de la Información y la comunicación, en dispositivos móviles.
</t>
    </r>
    <r>
      <rPr>
        <b/>
        <sz val="11"/>
        <rFont val="Myriad Pro"/>
        <family val="2"/>
      </rPr>
      <t xml:space="preserve">Suplementarios , </t>
    </r>
    <r>
      <rPr>
        <sz val="11"/>
        <rFont val="Myriad Pro"/>
        <family val="2"/>
      </rPr>
      <t xml:space="preserve">son aquellos teletrabajadores que laboran dos o tres días a la semana en su casa y el resto del tiempo lo hacen en una oficina.
</t>
    </r>
    <r>
      <rPr>
        <b/>
        <sz val="11"/>
        <rFont val="Myriad Pro"/>
        <family val="2"/>
      </rPr>
      <t xml:space="preserve">Teletrabajador. </t>
    </r>
    <r>
      <rPr>
        <sz val="11"/>
        <rFont val="Myriad Pro"/>
        <family val="2"/>
      </rPr>
      <t>Persona que desempeña actividades laborales a través de tecnologías de la información y la comunicación por fuera de la empresa a la que presta sus servicios.</t>
    </r>
  </si>
  <si>
    <t>Cuando el teletrabajador a petición del empleador se mantiene en la jornada laboral mas de lo previsto en el artículo 161 del Código Sustantivo del Trabajo y de la Seguridad Social, o le asigna más trabajo del normal, el pago de horas extras, dominicales y festivos se le dará el mismo tratamiento de cualquier otro empleado.</t>
  </si>
  <si>
    <t>El salario del teletrabajador no podrá ser inferior al que se pague por la misma labor, en la misma localidad y por igual rendimiento, al trabajador que preste sus servicios en el local del empleador.</t>
  </si>
  <si>
    <t>En los casos en los que el empleador utilice únicamente teletrabajadores, para fijar el importe del salario deberá tomarse en consideración la naturaleza del trabajo y la remuneración que se paga para labores similares en la localidad.</t>
  </si>
  <si>
    <t>Una persona que tenga la condición de asalariado no se considerará teletrabajador por el mero hecho de realizar ocasionalmente su trabajo como asalariado en su domicilio o en lugar distinto de los locales de trabajo del empleador, en vez de realizarlo en su lugar de trabajo habitual .</t>
  </si>
  <si>
    <t>La asignación de tareas para los teletrabajadores deberá hacerse de manera que se garantice su derecho a contar con un descanso de carácter creativo, recreativo y cultural.</t>
  </si>
  <si>
    <t>Se fomentará la igualdad de trato especialmente respecto de:
a) El derecho de los teletrabajadores a constituir o a afiliarse a las organizaciones que escojan ya participar en sus actividades; b) protección de la discriminación en el empleo; c) La protección en materia de seguridad social (Sistema General de Pensiones, Sistema General de Seguridad Social en Salud y riesgos profesionales), de conformidad con lo previsto en la Ley 100 de 1993 y las normas que la modifiquen o adicionen o en las disposiciones que regulen los regímenes especiales) La remuneración; e) La protección por regímenes legales de seguridad social; f) El acceso a la formación; g) La edad mínima de admisión al empleo o al trabajo; h) La protección de la maternidad. Las teletrabajadoras tendrán derecho a retornar al mismo puesto de trabajo o a un puesto equivalente con la misma remuneración, al término de la licencia de maternidad; i) Respeto al derecho a la intimidad y privacidad del teletrabajador.</t>
  </si>
  <si>
    <t>Los equipos deberán proveer y garantizar el mantenimiento de los equipos de los teletrabajadores, conexiones, programas, valor de la energía, desplazamientos ordenados por él, necesarios para desempeñar sus funciones. Los elementos y medios suministrados no podrán ser usados ​​por persona distinta al teletrabajador, quien al final del contrato deberá restituir los objetos entregados para la ejecución del mismo, en buen estado, salvo el deterioro natural.</t>
  </si>
  <si>
    <t>Si el teletrabajador no recibe los paquetes de información para que realice sus labores, o los programas para desempeñar su función, o no son arreglados a pesar de haberlo advertido no podrá dejar de reconocer el salario que tiene derecho. Cuando el lugar de trabajo sea suministrado por el empleador y no puede realizar la prestación debido a un corte en las líneas telefónicas o en el flujo eléctrico su labor debe ser retribuida. El trabajador que se desempeñe en la modalidad de móvil, no puede alegar estos imprevistos.</t>
  </si>
  <si>
    <t>El empleador, debe contemplar el puesto de trabajo del teletrabajador dentro de los planes y programas de salud ocupacional (actualmente Seguridad y Salud en el Trabajo), así mismo debe contar con una red de atención de urgencias en caso de presentarse un accidente o enfermedad del teletrabajador cuando esté trabajando.</t>
  </si>
  <si>
    <t>La vinculación a través del teletrabajo es voluntaria, tanto para el empleador como para el trabajador. Los trabajadores que actualmente realicen su trabajo en las instalaciones del empleador, y pasen a ser teletrabajadores, conservan el derecho de solicitar en cualquier momento, volver a la actividad laboral convencional.</t>
  </si>
  <si>
    <t>Las empresas que realizarán actividades tendrán un asiento en Colombia, que interesados ​​en teletrabajadores vinculados, deberán hacerlo con personas domiciliadas en el territorio nacional, quienes desarrollarán sus labores en Colombia.  A todas las relaciones de teletrabajo que se desarrollen en el territorio nacional les será aplicada la legislación laboral colombiana, en cuanto sea más favorable para el teletrabajador.</t>
  </si>
  <si>
    <t>Todo empleador que contrate teletrabajadores, debe informar de dicha vinculación a los Inspectores de Trabajo del respectivo municipio y donde no existan estos, al Alcalde Municipal, para lo cual el Ministerio de la Protección deberá reglamentar el formulario para proporcionar la información necesaria.</t>
  </si>
  <si>
    <t xml:space="preserve">Por medio del cual se reglamenta la Ley 1221 de 2008 y se dictan otras disposiciones </t>
  </si>
  <si>
    <t>El teletrabajo es una forma de organización laboral, que se efectúa en el marco de un contrato de trabajo o de una relación laboral dependiente, que consiste en el desempeño de actividades remuneradas utilizando como soporte las tecnologías de la información y la comunicación –TIC– para el contacto entre el trabajador y empleador sin requerirse la presencia física del trabajador en un sitio específico de trabajo.
El teletrabajador es la persona que en el marco de la relación laboral dependiente, utiliza las tecnologías de la información y comunicación como medio o fin para realizar su actividad laboral fuera del local del empleador, en cualquiera de las formas definidas por la ley.</t>
  </si>
  <si>
    <t>El contrato o vinculación que se genere en esta forma de organización laboral de teletrabajo debe cumplir con los requisitos establecidos en el artículo 39 del Código Sustantivo del Trabajo y de la Seguridad Social para los trabajadores particulares y en las disposiciones vigentes que rigen las relaciones con los servidores públicos, y con las garantías a que se refiere el artículo 6o de la Ley 1221 de 2008, y especialmente deberá indicar: 1) Las condiciones de servicio, los medios tecnológicos y de ambiente requeridos y la forma de ejecutar el mismo en condiciones de tiempo y si es posible de espacio; 2) Determinar los días y los horarios en que el teletrabajador realizará sus actividades para efectos de delimitar la responsabilidad en caso de accidente de trabajo y evitar el desconocimiento de la jornada máxima legal; 3) Definir las responsabilidades en cuanto a la custodia de los elementos de trabajo y fijar el procedimiento de la entrega por parte del teletrabajador al momento de finalizar la modalidad de teletrabajo; 4) Las medidas de seguridad informática que debe conocer y cumplir el teletrabajador.</t>
  </si>
  <si>
    <t>En caso de contratar o vincular por primera vez a un teletrabajador, este no podrá exigir posteriormente realizar su trabajo en las instalaciones del empleador, a no ser que las partes de común acuerdo modifiquen lo inicialmente pactado y en dado caso dejaría de ser teletrabajador.
Si previamente existe un contrato de trabajo o vinculación laboral y las partes de común acuerdo optan por el teletrabajo, el acuerdo que firmen deberá contener los elementos descritos en el presente artículo y será anexado al contrato de trabajo o a la hoja de vida del empleado.</t>
  </si>
  <si>
    <t>El empleador debe promover la igualdad de trato en cuanto a remuneración, capacitación, formación, acceso a mejores oportunidades laborales y demás derechos fundamentales laborales, entre teletrabajadores y demás trabajadores de la empresa privada o entidad pública.</t>
  </si>
  <si>
    <t>5 y 6</t>
  </si>
  <si>
    <t>Para el sector privado el empleador debe incluir en el reglamento interno de trabajo, lo relacionado con el adecuado uso de equipos, programas y manejo de la información, con el fin de permitir y facilitar la implementación del teletrabajo como una forma de organización laboral. El empleador debe informar al teletrabajador sobre las restricciones de uso de equipos y programas informáticos, la legislación vigente en materia de protección de datos personales, propiedad intelectual, seguridad de la información y en general las sanciones que puede acarrear por su incumplimiento. Para los servidores públicos las entidades deberán adaptar los manuales de funciones y competencias laborales, con el fin de permitir y facilitar la implementación del teletrabajo como una forma de organización laboral.</t>
  </si>
  <si>
    <t>Los teletrabajadores deben estar afiliados al Sistema de Seguridad Social Integral. El pago de los aportes se debe efectuar a través de la Planilla Integrada de Liquidación de Aportes –PILA–.
Los teletrabajadores en relación de dependencia, durante la vigencia de la relación laboral, deben ser afiliados por parte del empleador al Sistema de Seguridad Social, Salud, Pensiones y Riesgos Profesionales, de conformidad con las disposiciones contenidas en la Ley 100 de 1993 y las normas que la modifiquen, adicionen o sustituyan o las disposiciones que regulen los regímenes especiales, así como a las Cajas de Compensación Familiar en los términos y condiciones de la normatividad que regula dicha materia.</t>
  </si>
  <si>
    <t>Las obligaciones del empleador y del teletrabajador en seguridad y previsión de riesgos profesionales (actualmente riesgos laborales) son las definidas por la normatividad vigente. En todo caso, el empleador deberá incorporar en el reglamento interno del trabajo o mediante resolución, las condiciones especiales para que opere el teletrabajo en la empresa privada o entidad pública.</t>
  </si>
  <si>
    <t>Las Administradoras de Riesgos Laborales  ARL, en coordinación con el Ministerio del Trabajo, deberán promover la adecuación de las normas relativas a higiene y seguridad en el trabajo a las características propias del teletrabajo.
Las Administradoras de Riesgos Laborales deberán elaborar una guía para prevención y actuación en situaciones de riesgo que llegaren a presentar los teletrabajadores, y suministrarla al teletrabajador y empleador.
La afiliación al Sistema General de Riesgos Laborales se hará a través del empleador, en las mismas condiciones y términos establecidos en el Decreto-Ley 1295 de 1994, mediante el diligenciamiento del formulario que contenga los datos especiales que para tal fin determine el Ministerio de Salud y Protección Social, en el que se deberá precisar las actividades que ejecutará el teletrabajador, el lugar en el cual se desarrollarán, la clase de riesgo que corresponde a las labores ejecutadas y la clase de riesgo correspondiente a la empresa o centro de trabajo, así como el horario en el cual se ejecutarán. La información anterior es necesaria para la determinación del riesgo y definición del origen de las contingencias que se lleguen a presentar.</t>
  </si>
  <si>
    <t>El empleador deberá allegar copia del contrato o del acto administrativo a la Administradora de Riesgos Laborales –ARL– adjuntando el formulario antes mencionado, debidamente diligenciado.</t>
  </si>
  <si>
    <t>Cuando las actividades laborales no demanden gastos de movilidad al teletrabajador, no habrá lugar al auxilio de transporte.
Cuando el teletrabajo sea ejecutado donde sea verificable el tiempo laborado y el teletrabajador a petición del empleador se mantiene más de lo previsto en el artículo 161 del Código Sustantivo del Trabajo y de la Seguridad Social o en el Decreto-Ley 1042 de 1978, para los servidores públicos, el pago de horas extras, dominicales y festivos se le dará el mismo tratamiento de cualquier otro empleado.</t>
  </si>
  <si>
    <t>Para los empleados públicos la Comisión Nacional del Servicio Civil deberá adoptar un instrumento que permita medir el desempeño laboral del teletrabajador, para los fines previstos en las disposiciones vigentes.</t>
  </si>
  <si>
    <t>El Ministerio de Tecnologías de la Información y las Comunicaciones trabajará de manera conjunta con el Ministerio del Trabajo, y con las demás entidades competentes, en la promoción, difusión y fomento del Teletrabajo en las entidades públicas y privadas, con este propósito adelantará las siguientes acciones:
1. Promover el uso, apropiación y masificación de las tecnologías de la información y las comunicaciones mediante la promoción, difusión y fomento del teletrabajo.
2. Promover e impulsar la cultura del teletrabajo en el país, a través de planes y programas de promoción y difusión del teletrabajo incrementando el uso y apropiación de las tecnologías de la información y las comunicaciones.
3. Promover la inclusión laboral de población con discapacidad mediante el teletrabajo, a través del acceso a las tecnologías de la información y las comunicaciones para el contacto entre el trabajador y la empresa.
4. Apoyar al Ministerio del Trabajo en la formulación de planes y programas que incentiven la implementación de prácticas de teletrabajo.</t>
  </si>
  <si>
    <t xml:space="preserve">Ministerio de Tecnologías de la Información y las Comunicaciones </t>
  </si>
  <si>
    <t xml:space="preserve">Por la cual se definen las entidades que harán parte de la Red Nacional de Fomento al Teletrabajo y se dictan otras disposiciones </t>
  </si>
  <si>
    <t>Artículo 2, numeral 2, literal d</t>
  </si>
  <si>
    <t xml:space="preserve">Define las entidades que hacen parte de la Red de Fomento del Teletrabajo y las obligaciones que les compete. Harán parte de la Comisión Técnica de Formación y Capacitación de la Red Nacional de Fomento al Teletrabajo, por parte del Gremio de las Administradoras de Riesgos Laborales, el representante legal o su delegado. </t>
  </si>
  <si>
    <t>Artículo 4, numeral 1, 2 y 3.</t>
  </si>
  <si>
    <t xml:space="preserve">Define las entidades que hacen parte de la Red de Fomento del Teletrabajo y las obligaciones que les compete. Vigilar que la Red Nacional de Fomento al Teletrabajo, a través de sus comisiones técnicas, ejecute las actividades descritas, las cuales corresponden a actividades de fomento y difusión legal y organizacional, actividades de formación y capacitación y actividades e acceso y apropiación de Tecnologías de la Información y Comunicaciones. </t>
  </si>
  <si>
    <t xml:space="preserve">2.2.1.5.2. - Informativo </t>
  </si>
  <si>
    <t>El teletrabajo es una forma de organización laboral, que se efectúa en el marco de un contrato de trabajo o de una relación laboral dependiente, que consiste en el desempeño de actividades remuneradas utilizando como soporte las tecnologías de la información y la comunicación (TIC) para el contacto entre el trabajador y empleador sin requerirse la presencia física del trabajador en un sitio específico de trabajo.
El teletrabajador es la persona que en el marco de la relación laboral dependiente, utiliza las tecnologías de la información y comunicación como medio o fin para realizar su actividad laboral fuera del local del empleador, en cualquiera de las formas definidas por la ley.</t>
  </si>
  <si>
    <t xml:space="preserve">2.2.1.5.3. </t>
  </si>
  <si>
    <t>2.2.1.5.3.</t>
  </si>
  <si>
    <t xml:space="preserve">2.2.1.5.4. </t>
  </si>
  <si>
    <t xml:space="preserve">2.2.1.5.5. y 2.2.1.5.6. </t>
  </si>
  <si>
    <t>2.2.1.5.7.</t>
  </si>
  <si>
    <t xml:space="preserve">2.2.1.5.8. </t>
  </si>
  <si>
    <t xml:space="preserve">2.2.1.5.9. </t>
  </si>
  <si>
    <t>2.2.1.5.9.</t>
  </si>
  <si>
    <t xml:space="preserve">2.2.1.5.10. </t>
  </si>
  <si>
    <t xml:space="preserve">2.2.1.5.11. </t>
  </si>
  <si>
    <t xml:space="preserve">2.2.1.5.13. </t>
  </si>
  <si>
    <t>2.2.1.6.6.1.</t>
  </si>
  <si>
    <t xml:space="preserve">El objeto de la presente Sección es regular las condiciones aplicables a las relaciones laborales entre empleadores del sector privado y trabajadores remotos; las funciones y obligaciones de las Entidades Administradoras de Riesgos Laborales, y los diferentes actores que participan en la implementación y ejecución del trabajo remoto en el país. </t>
  </si>
  <si>
    <t>2.2.1.6.6.2.</t>
  </si>
  <si>
    <t>La presente Sección aplicará en todo el territorio nacional a empleadores y trabajadores del sector privado y a las Administradoras de Riesgos Laborales.</t>
  </si>
  <si>
    <t>2.2.1.6.6.3.</t>
  </si>
  <si>
    <t xml:space="preserve">La presente Sección aplicará en todo el territorio nacional a empleadores y trabajadores del sector privado y a las Administradoras de Riesgos Laborales.
El contrato de trabajo remoto deberá contener por lo menos las siguientes cláusulas:
1. Las funciones que debe desarrollar el trabajador.
2. Las condiciones de trabajo, esto es, las condiciones físicas del puesto de trabajo en el que se prestará el servicio contratado.
3. La relación de los elementos de trabajo que se entregarán al trabajador remoto para el desarrollo efectivo de sus funciones, dentro de los que se incluyen las herramientas tecnológicas, instrumentos, equipos, conexiones y programas, así como el costo del auxilio que pagará el empleador para compensar el costo de los servicios de energía e internet y/o telefonía utilizados en la prestación del servicio contratado.
4. Las responsabilidades en cuanto a la custodia de los elementos de trabajo y el procedimiento para la entrega y su devolución por parte del trabajador remoto.
5. Las medidas de seguridad informática que debe conocer y cumplir el trabajador remoto.
6. Las circunstancias excepcionales en que se podrá requerir al trabajador para que concurra al centro de trabajo, de acuerdo con lo señalado en el artículo 16 de la Ley 2121 de 2021. Dentro de estas, podrán incluirse la ejecución de actividades recreativas, culturales y de bienestar a las que el trabajador deba asistir al centro de trabajo o al sitio recreativo que el empleador disponga.
Parágrafo:  Todas las etapas precontractuales y contractuales deberán realizarse de manera virtual, a través del uso de las tecnologías de la información y las comunicaciones, sin costo alguno para el trabajador.
</t>
  </si>
  <si>
    <t>2.2.1.6.6.4.</t>
  </si>
  <si>
    <t xml:space="preserve">El empleador tiene las siguientes obligaciones respecto del trabajo remoto:
1. Allegar a la Administradora de Riesgos Laborales la copia del contrato de trabajo del trabajador remoto y diligenciar el formulario adoptado para tal fin y suministrado por la Administradora de Riesgos Laborales.
2. Informar a la Administradora de Riesgos Laborales el lugar elegido para la prestación del servicio, así como cualquier cambio de lugar, indicando la jornada semanal, la clase de riesgo que corresponde a las labores ejecutadas y la clase de riesgo correspondiente a la empresa o centro de trabajo. El cambio de lugar de trabajo o domicilio del trabajador remoto debe ser concertado con el empleador.
3. Incluir el trabajo remoto en su metodología para la identificación, evaluación, valoración y control de peligros y riesgos de la empresa, adoptando las acciones necesarias según su Plan de Trabajo anual del Sistema de Gestión de la Seguridad y Salud en el Trabajo.
4. Dar a conocer a los trabajadores los mecanismos de comunicación para reportar cualquier novedad derivada del desempeño del trabajo remoto e instruir a los trabajadores sobre el reporte de accidentes de trabajo o enfermedad laboral.
5. Suministrar al trabajador remoto equipos de trabajo seguros y medios de protección adecuados en la tarea a realizar y garantizar que los trabajadores reciban formación e información sobre los riesgos derivados de la utilización de los equipos informáticos y su prevención.
6. Entregar al trabajador remoto copia del contrato laboral y de la política de la empresa en materia de salud y seguridad en el trabajo.
7. Verificar de forma virtual las condiciones de higiene y seguridad industrial del lugar donde el trabajador remoto desarrollará las funciones, con la asesoría de la ARL a la que se encuentre afiliado.
8. Realizar las acciones y programas para la protección y respeto de la dignidad humana del trabajador remoto, la igualdad de trato en cuanto al acceso a la información, y el derecho a la intimidad y privacidad del trabajador.
9. Garantizar el derecho a la desconexión laboral y evitar los impactos que se pueden generar en la salud mental y en el equilibrio emocional de los trabajadores, de acuerdo con lo dispuesto en la Ley 2191 de 2022.
10. Incluir el puesto de trabajo del trabajador remoto dentro de los planes y programas del Sistema de Gestión de Seguridad y Salud en el trabajo.
11. Ordenar la realización de evaluaciones médicas ocupacionales de ingreso, periódicas, retiro y post incapacidad, para identificar condiciones de salud que puedan verse agravadas o que puedan interferir en la labor o afectar a terceros, debido a situaciones particulares de salud del trabajador remoto, en el marco de los establecido en la Resolución 2346 de 2007 o la norma que modifique adicione o sustituya.
Parágrafo: Las evaluaciones médicas ocupacionales podrán ser realizadas por Telemedicina conforme con lo establecido en la Ley 1419 de 2010 y la Resolución 2654 de 2019 del Ministerio de Salud y Protección Social, o la norma que lo modifique o sustituya.
</t>
  </si>
  <si>
    <t>2.2.1.6.6.5.</t>
  </si>
  <si>
    <t xml:space="preserve">Adicional a las obligaciones establecidas en la legislación laboral, el trabajador remoto tiene las siguientes obligaciones:
1. Participar en las actividades de prevención y promoción organizadas por la empresa, el Comité Paritario de Salud Ocupacional, o el Vigía Ocupacional correspondiente y participar en actividades virtuales de promoción de la salud y prevención del empleador o la Administradora de Riesgos Laborales cumpliendo con las obligaciones establecidas en la legislación del Sistema General de Riesgos Profesionales.
2. Cumplir con las normas, reglamentos e instrucciones del Sistema de Gestión de Seguridad en el Trabajo de la empresa.
3. Utilizar los elementos de protección personal.
4. Procurar el cuidado integral de su salud, así como suministrar al empleador información clara, veraz y completa sobre cualquier cambio de su estado de salud que afecte o pueda afectar su propia capacidad para trabajar.
5. Participar en la prevención de los riesgos laborales, reportar accidentes de trabajo, enfermedades laborales, incidentes, e incapacidades.
6. Asegurarse de cumplir con las normas y atender las recomendaciones del empleador y la Administradora de Riesgos Laborales.
7. Atender las instrucciones respecto de seguridad informática, efectuadas por el empleador.
8. Suministrar información veraz sobre el lugar de trabajo, así como cualquier cambio que se presente.
9. Restituir los equipos y herramientas de trabajo entregados por el empleador para el desempeño de sus labores, en el estado en que fueron recibidos, salvo el deterioro por el uso normal de los mismos.
</t>
  </si>
  <si>
    <t>2.2.1.6.6.6.</t>
  </si>
  <si>
    <t xml:space="preserve">Las Administradoras de Riesgos Laborales, tienen a su cargo las siguientes obligaciones en trabajo remoto:
1. Promover el cumplimiento de las normas relativas a seguridad y salud en el trabajo conforme con las características propias del trabajo remoto.
2. Establecer la guía para prevención y actuación en situaciones de riesgo del trabajo remoto, y suministrarla tanto al trabajador y al empleador.
3. Incluir el trabajo remoto en sus actividades de promoción y prevención y suministrar soporte al empleador y trabajador remoto sobre pausas activas virtuales en trabajo remoto.
4. Establecer un programa que permita asesorar, capacitar y emitir recomendaciones sobre postura y ubicación de herramientas de trabajo en trabajo remoto. 
5. Realizar los ajustes tecnológicos y plataformas para el reporte de accidentes de trabajo y enfermedades laborales, con especial énfasis en trabajo remoto, informando en las plataformas y medios virtuales que tenga la Administradora de Riesgos Laborales.
6. Acompañar a los trabajadores remotos y a los empleadores en la verificación de las condiciones de trabajo y seguridad y salud en el trabajo conforme con la vigilancia y control delegado.
7. Emitir las recomendaciones en seguridad y salud en el trabajo a los trabajadores remotos y empresas, velando por el autocuidado como medida preventiva.
8. Implementar y publicar el formato de afiliación al Sistema de Riesgos Laborales para el trabajo remoto en todos los canales virtuales, con la descripción de las actividades que ejecutará el trabajador remoto, el lugar en el cual se desarrollarán, el horario en el cual se ejecutarán, la clase de riesgo que corresponde a las labores ejecutadas y la clase de riesgo correspondiente a la empresa o centro de trabajo.
Cuando existan múltiples contratos laborales de trabajo remoto, el formulario debe permitir identificar los diferentes contratos y los datos que se relacionan en el literal anterior, que permitan identificar la cobertura y la determinación del accidente de trabajo y enfermedad laboral o el origen común de dichas contingencias.
</t>
  </si>
  <si>
    <t>2.2.1.6.6.7.</t>
  </si>
  <si>
    <t xml:space="preserve">El empleador y el trabajador remoto, de mutuo acuerdo, podrán acordar horarios compatibles en los eventos en que el trabajador acredite ser el cuidador único de menores de catorce (14) años, personas con discapacidad o adultos mayores, en primer grado de consanguinidad que convivan con el trabajador remoto, bajo las siguientes condiciones:
1. Que el empleador sea notificado previamente de la situación particular por parte del trabajador.
2. Que el horario no afecte de manera sustancial el giro ordinario de los negocios del empleador.
3. Que exista mutuo acuerdo entre las partes para proceder con la fijación de horarios compatibles.
Parágrafo:  El establecimiento de horarios compatibles para cuidador único no configurará derecho a estabilidad laboral reforzada.
</t>
  </si>
  <si>
    <t>2.2.1.6.6.8.</t>
  </si>
  <si>
    <t>Las empresas deberán contar con un procedimiento tendiente a proteger los derechos y garantías, el derecho a la desconexión laboral y garantizar el uso adecuado de las tecnologías de la información y la comunicación -TIC, eliminando los elementos y barreras que puedan generar alguna limitación al trabajo remoto.</t>
  </si>
  <si>
    <t>2.2.1.6.6.9.</t>
  </si>
  <si>
    <t>El empleador y el trabajador podrán, de mutuo acuerdo, fijar el costo del auxilio mensual que compensará los costos de internet, telefonía y energía, el cual no podrá ser inferior al valor del auxilio de transporte definido por el Gobierno Nacional.</t>
  </si>
  <si>
    <t>2.2.1.6.6.10.</t>
  </si>
  <si>
    <t>El empleador y el trabajador podrán, de mutuo acuerdo pactar el valor mensual de compensación por el uso de herramientas de trabajo de propiedad del trabajador.</t>
  </si>
  <si>
    <t>2.2.1.6.6.11.</t>
  </si>
  <si>
    <t>El empleador y el trabajador, de mutuo acuerdo, podrán acordar la posibilidad de desarrollar la labor contratada a través de horarios flexibles, siempre y cuando se dé cumplimiento a la jornada laboral semanal, para lo cual, el empleador podrá implementar mecanismos propios de las tecnologías de la información para determinar el cumplimiento de la jornada semanal y proteger el derecho a la desconexión laboral durante los días laborales.</t>
  </si>
  <si>
    <t xml:space="preserve">El Ministerio del Trabajo, creará un Comité para el diseño e implementación de la Política Pública de Trabajo Remoto; establecerá los componentes básicos para lograr una adecuada entrada en funcionamiento e implementación del trabajo remoto, a través de campañas de socialización, charlas a empleadores y trabajadores y demás actividades que permitan la aplicación de las disposiciones relacionadas con el trabajo remoto. Para tal fin, dentro del término de los tres (3) meses siguientes a la entrada en vigencia de la presente sección, el Ministerio del Trabajo proferirá el acto administrativo correspondiente.
Este Comité realizará como mínimo una sesión trimestral e invitará al Ministerio de Tecnologías de la Información y las Comunicaciones, así como a los representantes de las diferentes asociaciones del sector, empleadores y Confederaciones de Trabajadores.
La Secretaría Técnica del Comité para el diseño e implementación de la Política Pública de Trabajo Remoto será ejercida por el Ministerio del Trabajo.
</t>
  </si>
  <si>
    <t>Ministerio del Trabajo</t>
  </si>
  <si>
    <t>2.2.1.6.6.12.</t>
  </si>
  <si>
    <t>El Ministerio del Trabajo ejercerá las funciones de inspección, vigilancia y control respecto de las quejas por violaciones presentadas a las normas de trabajo remoto, en el ámbito de su competencia.</t>
  </si>
  <si>
    <t>2.2.1.6.7.1.</t>
  </si>
  <si>
    <t xml:space="preserve">La presente Sección tiene por objeto reglamentar la habilitación del trabajo en casa para los empleadores y trabajadores del sector privado, así como las condiciones necesarias para el desarrollo de esta habilitación. </t>
  </si>
  <si>
    <t>2.2.1.6.7.2.</t>
  </si>
  <si>
    <t xml:space="preserve">La presente Sección aplicará a empleadores y trabajadores del sector privado y Administradoras de Riesgos Laborales, en todo el territorio nacional y de manera excepcional, aplicará para la habilitación de trabajo en casa en el extranjero. </t>
  </si>
  <si>
    <t>2.2.1.6.7.3.</t>
  </si>
  <si>
    <t xml:space="preserve">Para efectos de la presente Sección, se entenderá por circunstancias ocasionales, excepcionales o especiales, aquellas situaciones extraordinarias y no habituales, que se estima son superables en el tiempo, atribuibles a hechos externos, extralaborales o propios de la órbita del trabajador o del empleador que permiten que el trabajador pueda cumplir con la labor contratada en un sitio diferente al lugar </t>
  </si>
  <si>
    <t>2.2.1.6.7.4.</t>
  </si>
  <si>
    <t xml:space="preserve"> Ante la ocurrencia de circunstancias ocasionales, excepcionales o especiales, la habilitación del trabajo en casa podrá solicitarse por parte del trabajador a su empleador, por escrito, en medio físico o digital, en los términos señalados en las disposiciones contenidas en la presente Sección, así como las señaladas en la Ley 2088 de 2021. En ningún caso, la solicitud de habilitación para trabajo en casa efectuada por el trabajador generará el derecho a optar por ella. 
De igual manera, ante la ocurrencia de circunstancias ocasionales, excepcionales o especiales, el empleador podrá optar por la habilitación de trabajo en casa respecto de uno o varios de sus trabajadores, en una o varias dependencias de la empresa. 
Parágrafo: La habilitación del trabajo en casa no modifica ni afecta los derechos y garantías establecidos en las normas laborales ni las condiciones laborales establecidas o pactadas al inicio de la relación laboral. </t>
  </si>
  <si>
    <t>2.2.1.6.7.5.</t>
  </si>
  <si>
    <t xml:space="preserve">Previo a la implementación del trabajo en casa, todo empleador deberá contar con el siguiente procedimiento: 
1.             Si la solicitud es presentada por el trabajador, deberá remitirse comunicación por escrito al empleador de forma física o digital, indicando de manera clara la razón que la motiva, para lo cual deberá adjuntar   prueba que acredite dicha solicitud. 
2. 	 El empleador revisará la procedencia de la causal invocada por el trabajador en un término no mayor a cinco (5) días y dará respuesta positiva o negativa al trabajador por escrito ya sea de forma física o digital. 
3. 	 Además de la existencia de circunstancias excepcionales, especiales u ocasionales, dentro de los criterios a tener en cuenta para la habilitación del trabajo en casa están: 
3.1. 	 Que la labor pueda ser ejecutada fuera del lugar habitual de trabajo, sin perjuicio de la adecuada prestación personal del servicio contratado. 
3.2. 	 Que se cuenten con las herramientas requeridas para la habilitación de trabajo en casa; 
3.3. 	 Que la habilitación de trabajo en casa no genere una menor productividad del trabajador. 
Parágrafo. En el evento en el que el trabajador requiera modificar la dirección para desarrollar la labor contratada, deberá informar por escrito ya sea en medio físico o digital al empleador para contar con su autorización, quien comunicará de este hecho a la Administradora de Riesgos Laborales a la que se encuentre afiliado. </t>
  </si>
  <si>
    <t>2.2.1.6.7.6.</t>
  </si>
  <si>
    <t xml:space="preserve">La habilitación de un trabajador para desempeñar la labor contratada desde un sitio diferente al lugar habitual de trabajo deberá hacerse constar por escrito, mediante comunicación enviada al trabajador, de manera física o digital por parte del empleador, y conservar la prueba de ello. Dicha comunicación debe contener por lo menos lo siguiente: 
1. 	 La descripción breve de la situación ocasional, excepcional o especial que permite otorgar la habilitación de trabajo en casa. 
2. 	 El término de la habilitación del trabajo en casa, el cual deberá cumplir con lo dispuesto en el artículo 7 de la Ley 2088 de 2021. 
3. 	 Las funciones que debe desarrollar el trabajador durante la habilitación de trabajo en casa, sin modificar la naturaleza del contrato laboral y las condiciones pactadas para la ejecución de este. 
4. 	 Los medios de comunicación a través de los cuales el empleador y el trabajador podrán informar cualquier novedad. 
5. 	 Los canales de denuncia y queja para presentar inquietudes o reclamos por violación al derecho de desconexión laboral y/o acoso laboral, de conformidad con lo dispuesto en la Ley 2191 de 2022 y en la Ley 1010 de 2006, respectivamente. 
6. 	 La dirección desde la cual se ejecutará la labor contratada, la cual debe ser informada por el empleador a la Administradora de Riesgos Laborales, así como cualquier modificación a ella. 
7. 	 En caso de que el trabajador disponga de sus propios equipos para desarrollar la labor contratada, debe dejarse constancia del mutuo acuerdo existente para ello. 
8. 	 En caso de que los equipos sean suministrados por el empleador, debe señalarse la relación de equipos, herramientas tecnológicas, instrumentos, equipos, conexiones y programas, así como las responsabilidades en cuanto a la custodia de los elementos de trabajo y el procedimiento para la entrega y su devolución por parte del trabajador.  
9. 	 Las medidas de seguridad informática que debe conocer y cumplir el trabajador durante la habilitación del trabajo en casa. </t>
  </si>
  <si>
    <t>2.2.1.6.7.7.</t>
  </si>
  <si>
    <t xml:space="preserve">Durante la habilitación de trabajo en casa el empleador tendrá las siguientes obligaciones: 
1. 	 Previo a la habilitación de trabajo en casa, el empleador deberá comunicar a la Administradora de Riesgos Laborales sobre la habilitación del trabajo en casa, indicando la dirección desde la cual desarrollará la labor contratada, así como cualquier modificación a ella, y el período para el cual se otorgó la habilitación, diligenciando el formulario adoptado para tal fin y suministrado por la Administradora de Riesgos Laborales. 
2. 	 Previo a la habilitación de trabajo en casa, el empleador deberá contar con el procedimiento necesario para proteger el derecho a la desconexión laboral. 
3. 	 Previo a la habilitación de trabajo en casa, el empleador deberá garantizar el uso adecuado de las tecnologías de la información y las comunicaciones, a través de capacitaciones. 
4. 	 Incluir el trabajo en casa en su metodología para la identificación, evaluación, valoración y control de peligros y riesgos de la empresa, adoptando las acciones necesarias según su Plan de Trabajo anual del Sistema de Gestión de la Seguridad y Salud en el Trabajo. 
5. 	 Dar a conocer a los trabajadores los mecanismos de comunicación para reportar cualquier novedad derivada de la habilitación de trabajo en casa e instruir a los trabajadores sobre el reporte de accidentes de trabajo o enfermedad laboral. 
6. 	 Realizar las acciones y programas para la protección y respeto de la dignidad humana para la habilitación del trabajo en casa, la igualdad de trato en cuanto al acceso a la información, y el derecho a la intimidad y 
privacidad del trabajador. </t>
  </si>
  <si>
    <t>2.2.1.6.7.8.</t>
  </si>
  <si>
    <t xml:space="preserve">El trabajador habilitado para trabajar en casa se compromete a: 
1. 	 Procurar el cuidado integral de su salud, así como suministrarle al empleador información clara, veraz y completa sobre cualquier cambio de su estado de salud que afecte o pueda afectar su propia capacidad para trabajar. 
2. 	 Participar en las actividades de prevención y promoción organizadas por la empresa, el Comité Paritario de Salud Ocupacional, o el Vigía Ocupacional correspondiente. 
3. 	 Reportar accidentes de trabajo, incidentes, e incapacidades, y en general cumplir con todas las obligaciones establecidas en el artículo 22 del Decreto 1295 de 1994 y atender las recomendaciones del empleador-y la Administradora de Riesgos Laborales.  
4. 	 Cumplir con las normas, reglamentos e instrucciones del Sfstema de Gestión de Seguridad en el Trabajo de la empresa. 
5. 	 Utilizar los elementos de protección personal y participar en los programas y actividades de promoción y prevención. 
6. 	 Atender las instrucciones respecto de seguridad informática, efectuadas por el empleador. 
7. 	 Suministrar al empleador de manera previa, con no menos de cinco (5) días de antelación, los cambios de domicilio que tenga contemplados hacer, de manera expresa, clara, veraz y completa. Así mismo, proporcionar la nueva dirección de su domicilio y mantener el sitio acordado para ejecutar la labor contratada. </t>
  </si>
  <si>
    <t>2.2.1.6.7.9.</t>
  </si>
  <si>
    <t xml:space="preserve">Para la habilitación de trabajo en casa las Administradora de Riesgos Laborales tienen las siguientes obligaciones: 
1. 	 Instruir a los empleadores con una metodología para la identificación, evaluación, valoración y control de los peligros y riesgos para el trabajador que se puedan presentar en el desarrollo del trabajo en casa, teniendo en cuenta el Sistema de Gestión de la Seguridad y Salud en el Trabajo. 
2. 	 Incluir el trabajo en casa dentro de sus actividades de promoción y prevención, y suministrar el soporte a los empleadores sobre la realización de pausas activas y demás actividades requeridas, e instruir al empleador para que de manera virtual las incluya dentro de la jornada laboral. Cuando no sea posible incluir pausas activas o aquellas actividades que sean parte de la promoción y prevención de manera virtual, las ARL deberán adelantar las campañas necesarias para que las actividades sean desarrolladas por el trabajador. 
3. 	 Realizar recomendaciones al empleador y al trabajador sobre postura y ubicación de los elementos utilizados para la realización de la labor que desarrollará en el trabajo en casa. 
4. 	 Establecer una guía para prevención y actuación en situaciones de riesgo en el trabajo en casa, y suministrarla tanto al trabajador y al empleador. 
5. 	 Realizar los ajustes tecnológicos y plataformas para que el reporte y aviso de accidentes de trabajo y enfermedades laborales se efectúe de manera virtual, con especial énfasis en trabajo en casa, informando en las plataformas y medios virtuales que tenga la Administradora de Riesgos Laborales. 
6. 	 Dar las recomendaciones en seguridad y salud en el trabajo a los trabajadores habilitados para trabajar en casa y empresas, velando por el autocuidado como medida preventiva. 
7. 	 Las Administradoras de Riesgos Laborales, empresas o contratantes podrán establecer sistemas, programas y actividades de capacitación, asesoría, asistencia técnica y actividades de prevención y prevención en riesgos laborales de manera virtual y tecnologías de la información. </t>
  </si>
  <si>
    <t>2.2.1.6.7.10.</t>
  </si>
  <si>
    <t xml:space="preserve">El empleador y el trabajador podrán, de mutuo acuerdo pactar el valor mensual de compensación por el uso de herramientas de trabajo de propiedad del trabajador. </t>
  </si>
  <si>
    <t>2.2.1.6.7.11.</t>
  </si>
  <si>
    <t xml:space="preserve">El empleador podrá determinar que la habilitación de trabajo en casa se desarrolle bajo el modelo de la alternancia, esto es, que el desarrollo de la labor contratada se efectúe unos días de la semana de
manera presencial y otros días, a través de la habilitación de trabajo en casa. 
En ningún caso la modalidad de alternancia dará lugar a una remuneración adicional. </t>
  </si>
  <si>
    <t>2.2.1.6.7.12.</t>
  </si>
  <si>
    <t xml:space="preserve">La habilitación para trabajo en casa podrá surtirse para laborar desde el extranjero, para ello el trabajador deberá contar con la autorización expresa del empleador y éste a su vez, deberá cumplir con los requisitos y obligaciones establecidos en la presente Sección, registrando una única dirección y ciudad del país extranjero desde donde se ejecutará la labor contratada, la cual debe ser informada por el empleador a la Administradora de Riesgos Laborales, así como cualquier modificación a ella. 
Con ocasión de la habilitación el empleador desplegará las acciones necesarias para que el trabajador que se encuentre en el exterior esté afiliado y amparado por el Sistema de Seguridad Social Integral y pueda gozar de sus beneficios. </t>
  </si>
  <si>
    <t>2.2.1.6.7.13.</t>
  </si>
  <si>
    <t xml:space="preserve">Vencido el término de la habilitación del trabajo en casa, de manera inmediata, el empleador deberá informar al trabajador a través de los medios de comunicación señalados en el escrito para la habilitación de que trata el artículo 2.2.1.6.7.7 del presente Decreto, sobre la terminación y el retorno al lugar de trabajo habitual. </t>
  </si>
  <si>
    <t>2.2.1.6.7.14.</t>
  </si>
  <si>
    <t xml:space="preserve">Durante la habilitación del trabajo en casa, los trabajadores seguirán gozando de los programas de bienestar existentes. Los empleadores deberán adelantar las acciones que correspondan para que los trabajadores puedan hacer uso de estos programas de manera virtual, presencial o de manera híbrida. </t>
  </si>
  <si>
    <t>Acciones de contención ante el covid-19 y la prevención de enfermedades asociadas al primer pico epidemiológico de enfermedades respiratorias</t>
  </si>
  <si>
    <t xml:space="preserve">Ministerio de Salud y Protección Social, Ministerio de Trabajo y Departamento Administrativo de la Función Pública. </t>
  </si>
  <si>
    <t>Literal A</t>
  </si>
  <si>
    <t xml:space="preserve">A. Para minimizar los efectos negativos en la salud los organismos y entidades del sector público y privado deberán: 1) Promover en los servidores públicos, trabajadores y contratistas el adecuado y permanente lavado de manos y la desinfección de puestos de trabajo, como una de las medidas más efectivas para evitar contagio; 2. Suministrar a los servidores públicos, trabajadores y contratistas, por medio de los propios organismos y entidades públicas y privadas y administradoras de riesgos laborales, información clara y oportuna sobre las medidas preventivas y de contención del COVID-19; 3) Establecer canales de información para la prevención del COVID-19 y dejar claro a los servidores públicos, trabajadores y contratistas a quién deben reportar cualquier sospecha de síntomas o contacto con persona diagnosticada con la enfermedad; 4) Impartir capacitación en prevención contra el COVID-19 al personal de migraciones, salud, aseo y limpieza; y 5) Informar inmediatamente cualquier caso sospechoso a la Secretaria de Salud o Dirección Territorial de Salud de su jurisdicción. </t>
  </si>
  <si>
    <t>Literal B</t>
  </si>
  <si>
    <t>Medidas temporales y excepciona/es de carácter preventivo:
El servicio público es de todos Teniendo en cuenta que la tos, fiebre y dificultad para respirar son los principales síntomas del COVID-19, los organismos y entidades públicas y privadas deben evaluar la adopción de las siguientes medidas temporales:
1. Autorizar el Teletrabajo para servidores públicos y trabajadores que recientemente hayan llegado de algún país con incidencia de casos de COVID-19, quienes hayan estado en contacto con pacientes diagnosticados con COVID-19 y para quienes presenten síntomas respiratorios leves y moderados, sin que ello signifique abandono del cargo. Cada empleador es responsable de adoptar las acciones para el efecto y será responsabilidad del teletrabajador cumplir con esta medida con el fin de que esta sea efectiva, en términos del aislamiento social preventivo.
2. Adoptar horarios flexibles para los servidores y trabajadores con el propósito de disminuir el riesgo por exposición en horas pico o de gran afluencia de personas en los sistemas de transporte, tener una menor concentración de trabajadores en los ambientes de trabajo y una mejor circulación del aire.
3. Disminuir el número de reuniones presenciales o concentración de varias personas en espacios reducidos de trabajo y con baja ventilación para reducir el riesgo de contagio de enfermedades respiratorias y COVID-19 por contacto cercano.
4. Evitar áreas o lugares con aglomeraciones en los que se pueda interactuar con personas enfermas</t>
  </si>
  <si>
    <t>Literal C</t>
  </si>
  <si>
    <t xml:space="preserve">Responsabilidades de los servidores, trabajadores y contratistas:
1. Informar inmediatamente en los canales dispuestos para tal fin, en caso de presentar síntomas de enfermedades respiratorias; 2) Cuidar su salud y la de sus compañeros de trabajo, manteniendo el lugar de trabajo limpio y una distancia
adecuada; 3) Lavarse constantemente las manos con agua y jabón y evitar tocarse los ojos, nariz y boca, sin habérselas lavado; 4) Evitar, temporalmente, los saludos de beso, abrazo o de mano; 5) Taparse la boca al momento de toser o estornudar y botar el pañuelo desechable inmediatamente después de usarlo; si no hay un pañuelo disponible, realizar estas acciones tapándose con la parte interna del codo. Procurar mantener una distancia de al menos un metro entre la persona que tosa o
estornude.  6) Asistir a las capacitaciones y acatar las medidas de prevención en COVID-19 dadas por el respectivo organismo, entidad pública o privada y administradora de riesgos laborales; el incumplimiento al respecto se considera violación a las normas en seguridad y salud en el trabajo, conforme al articulo
91 del Decreto Ley 1295 de 1994. </t>
  </si>
  <si>
    <t>Literal D</t>
  </si>
  <si>
    <t>Para las Administradoras de Riesgos Laborales:
1. Suministrar a los servidores públicos, trabajadores y contratistas información clara y oportuna sobre las medidas preventivas y de contención del COVI D-19.
2. Conformar un equipo de prevención y control de COVID-19, para los casos con riesgo de exposición directa cuya labor implica contacto directo con individuos clasificados como caso sospechoso o confirmado (principalmente trabajadores del sector salud).</t>
  </si>
  <si>
    <t xml:space="preserve">Precisiones sobre la implementación del teletrabajo </t>
  </si>
  <si>
    <t xml:space="preserve">Numeral 1 </t>
  </si>
  <si>
    <t>El empleador deberá realizar visitas al puesto de trabajo o domicilio del teletrabajador, con el fin revisar y verificar las condiciones de trabajo, es decir, cualquier característica física, biológica, ergonómica o psicosocial que pueda tener una influencia significativa en la generación de riesgos para la seguridad y la salud del trabajador. 
Se recomienda que estas visitas sean realizadas con personal con licencia en seguridad y salud en el trabajo o un grupo multidisciplinario de profesionales que puedan realizar una evaluación integral del domicilio del trabajador. Es una buena práctica dejar un informe de visita que incluya los hallazgos y las recomendaciones.</t>
  </si>
  <si>
    <t>El empleador deberá diligenciar el formulario de afiliación y novedades adoptado mediante la Resolución 3310 de 2018 del Ministerio de Salud y Protección Social, que contiene aspectos específicos relacionados con el teletrabajo, tales como:
Actividades que ejecutará el teletrabajador, Lugar en el cual se desarrollarán las actividades, Clase de riesgo que corresponde a las labores ejecutadas
Clase de riesgo correspondiente a la empresa o centro de trabajo, Especificación del horario en el cual se e ejecutarán las actividades de teletrabajo, El formulario y una copia del contrato de trabajo (empresa privada) o del acto administrativo (entidad pública), deberá ser remitida a la Administradora de Riesgos Laborales (ARL).</t>
  </si>
  <si>
    <t>El teletrabajador debe diligenciar el formato de auto reporte de Condiciones de Trabajo para la identificación de las mismas, antes del inicio de la labor contratada.</t>
  </si>
  <si>
    <t>El empleador deberá realizar la verificación de las condiciones de seguridad y salud en el trabajo a través de cualquier modalidad, presencial o virtual, para lo que podrá contar o con el apoyo de la Administradora de Riesgos Laborales.</t>
  </si>
  <si>
    <t>El teletrabajador deberá implementar los correctivos sugeridos y necesarios en el lugar de trabajo como resultado de la verificación de las condiciones de seguridad y salud realizada.</t>
  </si>
  <si>
    <t>Numeral 2</t>
  </si>
  <si>
    <r>
      <t>Respecto al suministro de equipos y herramientas,</t>
    </r>
    <r>
      <rPr>
        <i/>
        <sz val="11"/>
        <rFont val="Myriad Pro"/>
        <family val="2"/>
      </rPr>
      <t xml:space="preserve"> "el empleador deberá proveer y garantizar el mantenimiento  de los equipos de los teletrabajadores, conexiones, programas, valor de la energía, desplazamientos ordenados por él, necesarios para desempeñar sus funciones". </t>
    </r>
  </si>
  <si>
    <t xml:space="preserve">Cumplir las directrices del Ministerio, frente a los mecanismos con que se cuenta para el mantenimiento del empleo en la emergencia sanitaria. Mediante la misma se protegió  el empleo a través de mecanismos como: trabajo en casa, teletrabajo, jornada laboral flexible,  vacaciones anuales, anticipadas y colectivas, permisos remunerados,  salario sin prestación del servicio, entre otros. </t>
  </si>
  <si>
    <t>Numeral 1</t>
  </si>
  <si>
    <r>
      <rPr>
        <b/>
        <sz val="11"/>
        <rFont val="Myriad Pro"/>
        <family val="2"/>
      </rPr>
      <t xml:space="preserve">Trabajo en Casa: </t>
    </r>
    <r>
      <rPr>
        <sz val="11"/>
        <rFont val="Myriad Pro"/>
        <family val="2"/>
      </rPr>
      <t>Tratándose de una situación ocasional, temporal y excepcional, es posible que el empleador autorice el trabajo en casa, en cualquier sector de la economía. Esta modalidad ocasional de trabajo es diferente al Teletrabajo, y no exige el lleno de los requisitos establecidos para este. En el numeral 4 del artículo 6 de la Ley 1221 de 2008 define como características del Trabajo en Casa que: «4. Una persona que tenga la condición de asalariado no se considerará teletrabajador por el mero hecho de realizar ocasionalmente su trabajo como asalariado en su domicilio o en lugar distinto de los locales de trabajo del empleador, en vez de realizarlo en su lugar de trabajo habitual. » Para optar por esta modalidad, debe existir acuerdo entre el empleador y el trabajador.
De esta manera, el trabajo en casa, como situación ocasional, temporal y excepcional, no presenta los requerimientos necesarios para el teletrabajo, y se constituye como una alternativa viable y enmarcada en el ordenamiento legal, para el desarrollo de las actividades laborales en el marco de la actual emergencia sanitaria.</t>
    </r>
  </si>
  <si>
    <r>
      <rPr>
        <b/>
        <sz val="11"/>
        <rFont val="Myriad Pro"/>
        <family val="2"/>
      </rPr>
      <t xml:space="preserve">Teletrabajo: </t>
    </r>
    <r>
      <rPr>
        <sz val="11"/>
        <rFont val="Myriad Pro"/>
        <family val="2"/>
      </rPr>
      <t>Por su parte, el teletrabajo se encuentra definido en el artículo 2 de la Ley 1221 de 2008 como «una forma de organización laboral, que consiste en el desempeño de actividades remuneradas o prestación de servicios a terceros utilizando como soporte las tecnologías de la información y la comunicación - TIC para el contacto entre el trabajador y la empresa, sin necesidad de la presencia física del trabajador en un sitio específico de trabajo. » Al teletrabajo, conforme lo señalado en la norma en mención, no le serán aplicables las disposiciones sobre jornada de trabajo, horas extraordinarias y trabajo nocturno, sin que se puedan imponer tampoco, altas cargas de trabajo.
De igual manera, se debe tener en cuenta que el salario del teletrabajador no podrá ser inferior al que se pague por la misma labor, en la misma localidad y por igual rendimiento, al trabajador que preste sus servicios en el centro de trabajo.</t>
    </r>
  </si>
  <si>
    <t>Fiscalización laboral rigurosa a las decisiones laborales de empleadores durante la emergencia sanitaria</t>
  </si>
  <si>
    <t xml:space="preserve">Atender las medidas de inspección, vigilancia y control del Ministerio de Trabajo frente a las condiciones laborales en la emergencia sanitaria. </t>
  </si>
  <si>
    <t>El empleador debe valorar las funciones a cargo del trabajador y la posibilidad frente al desempeño de las mismas a través de las alternativas planteadas en la Circular 21 de 2020.</t>
  </si>
  <si>
    <t>Medidas de Protección al empleo en la fase de mitigación del nuevo Coronavirus COVID-19</t>
  </si>
  <si>
    <t>Las medidas planteadas tales como el trabajo en casa, el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artículo 25 de la Constitución Política y en el artículo 9 ° del Código Sustantivo del Trabajo.</t>
  </si>
  <si>
    <t xml:space="preserve">Lineamientos respecto del trabajo en casa </t>
  </si>
  <si>
    <t>1.A.</t>
  </si>
  <si>
    <t>Aspectos en materia de Relaciones Laborales: El trabajo en casa implica que la relación laboral y la facultad subordinante entre el trabajador y el empleador permanecen vigentes. De igual forma se mantienen vigentes las garantías laborales, sindicales y de seguridad social para quienes trabajan desde casa.</t>
  </si>
  <si>
    <t>1.B.</t>
  </si>
  <si>
    <t>Aspectos en materia de Relaciones Laborales: Las personas que desarrollan trabajo en casa realizan sus actividades de manera similar a las que desarrollan en su función habitual. En caso de realizar funciones diferentes a las asignadas en el contrato de trabajo deberá mediar mutuo acuerdo entre las partes.</t>
  </si>
  <si>
    <t>1.C.</t>
  </si>
  <si>
    <t>Aspectos en materia de Relaciones Laborales: No puede haber disminuciones unilaterales de salarios, con el pretexto que la actividad se va a desarrollar desde casa o de manera remota.</t>
  </si>
  <si>
    <t>1.D.</t>
  </si>
  <si>
    <t>Aspectos en materia de Relaciones Laborales: Las tareas encomendadas por el empleador deben ser ejecutadas de tal manera que emplean el descanso necesario al trabajador con el fin de recuperar fuerzas y compartir con su núcleo familiar. Para el seguimiento de las tareas a cargo del trabajador se deben precisar los instrumentos, la frecuencia y el modelo de evaluación y aprobación o retroalimentación respecto del informe y / o resultados de estas. Los criterios para el seguimiento de las tareas de los trabajadores deben obedecer a los estándares, objetivos y descritos con anterioridad. No obstante, en de realizar funciones diferentes a las establecidas en el contrato de trabajo, es aconsejable que se llegue a un acuerdo con el trabajador respecto de los productos o resultados a entregar.</t>
  </si>
  <si>
    <t>1.E.</t>
  </si>
  <si>
    <t>Los empleadores deben garantizar la dignidad humana del trabajador, igualdad de trato en cuanto al acceso a la información, derecho a la intimidad y privacidad de la persona que trabaja desde casa.</t>
  </si>
  <si>
    <t>1.F.</t>
  </si>
  <si>
    <t>Para respetar los derechos de los trabajadores, los trabajadores tratarán de evitar solicitudes o requerimientos por fuera del horario laboral establecido en el contrato de trabajo o incluso los fines de semana y días de descanso, en tal sentido, de manera prioritaria se respetarán estos tiempos dentro del marco de los derechos del trabajador. En todo caso es necesario tener en cuenta que en la prestación del servicio pueden presentar contingencias que ameriten la atención del trabajador y que, por ser excepcionales y necesario, deben ser atendidas de forma prioritaria, sin que tal circunstancia eventual pueda ser considerado como una forma de acoso laboral.</t>
  </si>
  <si>
    <t>1.G.</t>
  </si>
  <si>
    <t>El empleador deberá mantener los lapsos señalados por la Ley en su horario laboral para las trabajadoras que se encuentran en lactancia, conforme lo señalado en el artículo 238 del Código Sustantivo del Trabajo.</t>
  </si>
  <si>
    <t>1.H.</t>
  </si>
  <si>
    <t>Durante el periodo de trabajo en casa, seguirá vigente el procedimiento disciplinario conocido por las partes (trabajador y empleador).</t>
  </si>
  <si>
    <t>2.A.</t>
  </si>
  <si>
    <t xml:space="preserve"> Aspectos en materia de Jornada de Trabajo: el trabajo en casa debe ajustarse a las disposiciones laborales contenidas en el Código Sustantivo del Trabajo, entre otras, la referente a la jornada máxima permitida, señalada en el artículo 161 de la mencionada norma, que dispone que la jornada máxima legal correspondencia a 8 horas diarias y 48 horas semanales, y lo contenido en el Convenio 001 de la Organización Internacional del Trabajo , sobre las horas de trabajo. En igual sentido, en el trabajo en casa debe tenerse en cuenta que en ningún caso las horas extras de trabajo, diurnas o nocturnas, podrán exceder de dos (2) horas diarias y doce (12) semanales. Cuando la jornada de trabajo se amplíe por acuerdos entre empleadores y trabajadores a diez (10) horas diarias, no se podrá en el mismo día laborar horas extras.</t>
  </si>
  <si>
    <t>2.B.</t>
  </si>
  <si>
    <t xml:space="preserve"> Aspectos en materia de Jornada de Trabajo: Los empleadores y trabajadores se deben ceñir al horario y jornada de trabajo, con el fin de garantizar el derecho a la desconexión laboral digital y evitar así mismo los impactos que se puedan generar en la salud mental y en el equilibrio emocional de los trabajadores .</t>
  </si>
  <si>
    <t xml:space="preserve">2.C. </t>
  </si>
  <si>
    <t xml:space="preserve"> Aspectos en materia de Jornada de Trabajo: Cuando una petición del empleador, el trabajo en casa deba ser desarrollado en una jornada laboral superior a la prevista en el artículo 161 del Código Sustantivo del Trabajo, procederá el pago de horas extras y recargos por trabajo en dominicales y festivos, si es del caso.</t>
  </si>
  <si>
    <t xml:space="preserve">2.D. </t>
  </si>
  <si>
    <t xml:space="preserve"> Aspectos en materia de Jornada de Trabajo: Las labores encomendadas al trabajador deben obedecer a la carga habitual de trabajo, sin sobrecargas adicionales o por fuera de la cotidianidad del servicio. En todo caso, debe tenerse en cuenta que se pueden presentar contingencias en el servicio que deben atenderse con el fin de evitar un perjuicio mayor al empleador.</t>
  </si>
  <si>
    <t xml:space="preserve">2.E. </t>
  </si>
  <si>
    <t xml:space="preserve"> Aspectos en materia de Jornada de Trabajo: Los Empleadores deben promover espacios que transfieran al trabajador realizando pausas activas, de higiene y de protección de la salud, así como un descanso mínimo entre reuniones continuas. En este sentido, el trabajador debe acatar las pautas que sobre el particular se establezca, así como velar por su autocuidado.</t>
  </si>
  <si>
    <t xml:space="preserve">2.F. </t>
  </si>
  <si>
    <t xml:space="preserve"> Aspectos en materia de Jornada de Trabajo: El empleador garantizará que las horas de trabajo al día se distribuyan al menos en dos secciones, con un intermedio de descanso que se adapte racionalmente a la naturaleza del trabajo en casa, a las necesidades de los trabajadores ya la armonización de la vida familiar con la laboral. Este tiempo de descanso no se computa en la jornada diaria. Si el empleador tiene establecidos intermedios adicionales a los señalados en el artículo 167 del Código Sustantivo del Trabajo, estos deben mantenerse y funcionar. No obstante, por consenso entre las partes, pueden acumularse a la hora del almuerzo para facilitar la preparación de los alimentos y el desarrollo de la vida familiar.</t>
  </si>
  <si>
    <t xml:space="preserve">2.G. </t>
  </si>
  <si>
    <t xml:space="preserve"> Aspectos en materia de Jornada de Trabajo: De conformidad con lo dispuesto en el literal a) del artículo 162, quedan excluidos de la regulación sobre la jornada máxima legal de trabajo de los trabajadores que desempeñan cargos de dirección, de confianza o de manejo.</t>
  </si>
  <si>
    <t xml:space="preserve">3.A. </t>
  </si>
  <si>
    <t>Armonización de la vida laboral con la vida familiar y personal: El empleador no podrá asignar cargas de trabajo diferentes a las que correspondan dentro de la jornada laboral, de tal manera que no se interfiera en los espacios personales y familiares del trabajador.</t>
  </si>
  <si>
    <t xml:space="preserve">3.B. </t>
  </si>
  <si>
    <t>Armonización de la vida laboral con la vida familiar y personal:  los empleadores deben respetar el trabajo en los días pactados; en ese sentido, en los fines de semana y días de descanso se evitará la solicitud de tareas.</t>
  </si>
  <si>
    <t xml:space="preserve">3.C. </t>
  </si>
  <si>
    <t>Armonización de la vida laboral con la vida familiar y personal: Los correos electrónicos y mensajes vía WhatsApp serán atendidos de manera prioritaria por el trabajador durante la jornada laboral, respetando siempre la vida personal y los espacios de descanso a los que este tiene derecho. Las partes serán cuidadosas del manejo que se brinde a la información o datos que se trasmitan a través de dichos medios.</t>
  </si>
  <si>
    <t>4.A.</t>
  </si>
  <si>
    <t>Aspectos en materia de Riesgos Laborales: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t>
  </si>
  <si>
    <t xml:space="preserve">4.B. </t>
  </si>
  <si>
    <t>Aspectos en materia de Riesgos Laborales: El empleador deberá notificar a la Administradora de Riesgos Laborales la ejecución temporal de actividades del trabajador desde su casa, indicando las condiciones de modo, tiempo y lugar.</t>
  </si>
  <si>
    <t xml:space="preserve">4.C. </t>
  </si>
  <si>
    <t>Aspectos en materia de Riesgos Laborales: Las Administradoras de Riesgos Laborales incluirán el trabajo en casa dentro de sus actividades de promoción y prevención. Así mismo, suministrarán soporte al empleador sobre la realización de pausas activas, las cuales se deben incluir dentro de la jornada laboral de manera virtual, ya sea mediante videos o video conferencia.</t>
  </si>
  <si>
    <t>4.D.</t>
  </si>
  <si>
    <t>Aspectos en materia de Riesgos Laborales: La Administradora de Riesgos Laborales deberá enviar recomendaciones sobre la postura y la ubicación de los elementos utilizados para la realización de la labor del trabajador.</t>
  </si>
  <si>
    <t xml:space="preserve">4.E. </t>
  </si>
  <si>
    <t>Aspectos en materia de Riesgos Laborales: El empleador deberá realizar una retroalimentación constante con sus trabajadores sobre las dificultades que tenga para el desarrollo de su labor y buscar posibles soluciones.</t>
  </si>
  <si>
    <t xml:space="preserve">4.F. </t>
  </si>
  <si>
    <t>Aspectos en materia de Riesgos Laborales: El empleador deberá realizar un seguimiento a sus trabajadores sobre su estado de salud y las recomendaciones de autocuidado para prevenir el contagio de COVID-19, conforme a las recomendaciones realizadas por las diferentes entidades del Estado dentro de los protocolos expedidos para ello.</t>
  </si>
  <si>
    <t xml:space="preserve">4.G. </t>
  </si>
  <si>
    <t>Aspectos en materia de Riesgos Laborales: Los trabajadores deberán cumplir desde casa, las normas, reglamentos e instrucciones de Gestión de la Seguridad y Salud en el Trabajo de la empresa, procurar desde su casa el cuidado integral de su salud, así como suministrar al empleador información clara, veraz y completa sobre cualquier cambio de su estado de salud que afecte o pueda afectar su propia capacidad para trabajar, o la de otros trabajadores o la del empleador. Igualmente es deber de los trabajadores, participar en la prevención de los riesgos laborales a través de los comités paritarios de seguridad y salud en el trabajo, o como vigías ocupacionales, reportar accidentes de trabajo de acuerdo con la legislación vigente, participar en los programas y actividades virtuales de promoción de la salud y prevención de la enfermad laboral que se adelanten por el empleador o la ARL,</t>
  </si>
  <si>
    <t xml:space="preserve">4.H. </t>
  </si>
  <si>
    <t>Aspectos en materia de Riesgos Laborales: El empleador debe contar y dar a conocer a los trabajadores los mecanismos de comunicación como correos electrónicos y líneas telefónicas directas en las que se podrá informar cualquier tipo de novedad derivada del desempeño de sus labores en trabajo en casa. De igual manera, instruirá a los trabajadores sobre cómo se debe efectuar el reporte de accidentes o incidentes de trabajo. De otro lado, las ARL deberán ajustar los FURAT de tal forma que incluyan la posibilidad de reporte de accidentes de trabajo sucedidos en la ejecución del trabajo en casa.</t>
  </si>
  <si>
    <t xml:space="preserve">4.I. </t>
  </si>
  <si>
    <t>Aspectos en materia de Riesgos Laborales: el Comité de Convivencia Laboral debe contar con los mecanismos que faciliten a los trabajadores el reporte de quejas.</t>
  </si>
  <si>
    <t>x</t>
  </si>
  <si>
    <t>Acciones mínimas de evaluación e intervención de los factores de riesgo psicosocial, promoción de la salud mental y la prevención de problemas y trastornos mentales en los trabajadores en el marco de la actual emergencia sanitaria por SARS-CoV-2 (COVID-19) .</t>
  </si>
  <si>
    <t>En relación con el trabajo durante el trabajo en casa se recomiendan las siguientes medidas:
1.1. El trabajo en casa debe ajustarse a las disposiciones laborales referentes a la jornada máxima legal permitida, esto es 8 horas diarias y 48 horas semanales. Además, en ningún caso, las horas extra, diurnas o nocturnas, podrán exceder de 2 horas diarias y 12 semanas. Cuando la jornada de trabajo se amplié por acuerdos entre las partes a 10 horas diarias, no se podrá en el mismo día laborar horas extra.
1.2. Debe garantizarse el derecho a la desconexión laboral digital, en esta medida, los trabajadores y el empleador deben ceñirse al horario y jornada de trabajo, con el fin de prevenir impactos psicológicos negativos.
1.3. Si por petición del empleador, el trabajador debe laborar una jornada superior a la máxima legal, procede el pago de horas extra y recargos por trabajo en dominicales y festivos.
1.4. Se debe obedecer a las cargas habituales del trabajador y no establecer sobrecargas adicionales o por fuera de la cotidianidad del servicio, a menos que se trate de situaciones excepcionales que deban ser atendidas para evitar un perjuicio al empleador.
1.5. Los trabajadores deben promover la realización de pausas activas, de descanso mínimo entre reuniones continuas, fomentar y practicar el autocuidado.
1.6. El empleador deberá garantizar que las horas de trabajo al día se distribuyan en al menos dos secciones, con un intermedio de descanso que se adapte a la naturaleza del trabajo en casa, a las necesidades de los trabajadores ya la armonización de la vida familiar con la laboral.
1.7. Quedan excluidos de la regulación sobre la jornada máxima legal, los trabajadores que desempeñen cargos de dirección, confianza y manejo.</t>
  </si>
  <si>
    <t xml:space="preserve">Concepto </t>
  </si>
  <si>
    <t>Remuneración auxilio de transporte y auxilio de conectividad digital como base para liquidar las prestaciones sociales de los empleados que se encuentran prestando sus servicios en la modalidad de trabajo en casa</t>
  </si>
  <si>
    <t>Departamento Administrativo de la Función Pública</t>
  </si>
  <si>
    <t>Partiendo de lo considerado en por la Corte en varias jurisprudencias, para el caso en concreto, teniendo en cuenta que el auxilio de transporte es una disposición que fue mutada por el auxilio de conectividad en el marco de la Emergencia Sanitaria declarada por el Gobierno Nacional, en razón al principio de favorabilidad que les asiste a los trabajadores; en aquellos casos en donde surja alguna duda sobre la aplicación de normas vigentes, se dará aplicación de la más beneficiosa, respetando el principio de inescindibilidad, el cual dispone que la norma deberá ser aplicada íntegramente. se considera procedente tener en cuenta el auxilio de conectividad digital consagrado en el Decreto Ley 771 de 2020, como factor salarial para liquidar las prestaciones sociales y elementos salariales que expresamente lo dispongan.</t>
  </si>
  <si>
    <t>Por el cual se dispone una medida para garantizar el acceso a servicios de conectividad en el
marco del Estado de Emergencia Económica, Social y Ecológica en todo el territorio nacional</t>
  </si>
  <si>
    <t>De manera temporal y transitoria, mientras esté vigente la
emergencia sanitaria declarada por el Ministerio de Salud y de Protección Social con
ocasión de la pandemia derivada del Coronavirus CQVID-19, el empleador deberá
reconocer el valor establecido para el auxilio de transporte como auxilio de conectividad digital a los trabajadores que devenguen hasta dos (2) salarios mínimos legales mensuales vigentes y que desarrollen su labor en su domicilio. El auxilio de conectividad y el auxilio de transporte no son acumulables. Este auxilio no será aplicable a los trabajadores que se desempeñan en la modalidad de
teletrabajo, a quienes les seguirán siendo aplicables las disposiciones de la Ley 1221 de 2008.</t>
  </si>
  <si>
    <t xml:space="preserve">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 - Lineamientos para el trabajo en casa de los servidores públicos. </t>
  </si>
  <si>
    <t>2.2.37.1.4.</t>
  </si>
  <si>
    <t>El servidor público debe acreditar la ocurrencia de una situación ocasional, excepcional o especial, es decir, circunstancias imprevisibles o irresistibles que generan riesgos o inconveniencia para trasladarse hasta las instalaciones de la
entidad, siempre y cuando ellas sean declaradas o reconocidas por autoridades nacionales, locales o institucionales. Por tanto, la mera manifestación del hecho imprevisible no es vinculante para la Administración, ni genera derecho automático a
dicha habilitación.</t>
  </si>
  <si>
    <t>2.2.37.1.3.</t>
  </si>
  <si>
    <t>La entidad que pretenda habilitar a uno o varios servidores .par el trabajo en casa deberá hacerlo a través de un acto administrativo, comunicado o memorando motivado que debe contener, como mínimo, lo siguiente:
1. Descripción de la situación ocasional, excepcional o especial que permite otorgar la habilitación, en los términos del articulo 2.2.37.1.4.
2. La decisión sobre si los medios (instrumentos, equipos y demás herramientas) serán provistos por el servidor publico o por la entidad.
3. Los nombres, tipo de vinculación, documentos de identidad, datos de contacto y dirección desde donde se van a prestar los servicios, de los servidores que sean habilitados. La dirección puede ser del domicilio, el lugar de trabajo compartido o cualquier lugar en el territorio nacional. Cualquier modificación de la dirección deberá ser informada y aprobada por la entidad y no podrá hacerse efectiva hasta que se expida la correspondiente modificación y notificación a la Administradora de Riesgos Laborales.
4. El periodo por el cual se otorgara la habilitación, que en ningún caso podrá ser superior a tres (3) meses. Así como, la indicación si la prorroga opera automáticamente o deberá expedirse un nuevo acto al cumplimiento del plazo previsto. Una vez cumplido el plazo y su prorroga contemplados por la Ley 2088 de 2021, la entidad podrá seguir prorrogando la habilitación del trabajo en casa, siempre y cuando, la situación ocasional, excepcional o especial permanezca en el tiempo. Una vez se acredite la superación de la situación, el servidor publico deberá retornar al sitio de trabajo en un termino máximo de hasta cinco (5) días.</t>
  </si>
  <si>
    <t>2.2.37.1.5.</t>
  </si>
  <si>
    <t>Terminación de la habilitación de trabajo en casa. Al momento del vencimiento del plazo inicial o su prorroga, informado en el acto de habilitación, el servidor publico deberá presentarse en el lugar de trabajo. En el caso de no hacerlo, aplicaran las sanciones contempladas en la normatividad vigente.
En todo caso, la entidad podrá dar por terminado unilateralmente la habilitación de trabajo en casa, siempre y cuando desaparezcan las circunstancias ocasionales, excepcionales o especiales que dieron origen a dicha habilitación, evento en el cual deberá notificar con mínimo cinco (5) días de antelación la decisión al servidor publico. En el termino máximo de hasta cinco (5) días, el servidor deberá presentarse en el sitio de trabajo y en ningún caso se podrá sancionar al servidor por no presentarse al lugar de trabajo si no media la notificación previa en la que se informe sobre la terminación del trabajo en casa.</t>
  </si>
  <si>
    <t>2.2.37.1.6.</t>
  </si>
  <si>
    <t>Durante la habilitación del trabajo en casa los servidores públicos podrán hacer uso de, instrumentos técnicos, tecnológicos, digitales, colaborativos, administrativos, operativos de los cuales dispongan las entidades, organismos y órganos a quienes les aplica el presente capitulo, para el cumplimiento de los compromisos laborales, planes, programas, proyectos, productos, metas planeadas de acuerdo con las funciones asignadas y la planeación institucional. En el caso de que el servidor publico no pueda desarrollar sus funciones con los instrumentos de que disponga la entidad, organismo, u órgano y los propios para la habilitación del trabajo en casa, deberá desempeñarlas de manera presencial en la entidad. La evaluación del desempeño: laboral se aplicara de acuerdo con la normatividad vigente en la materia.</t>
  </si>
  <si>
    <t>2.2.37.1.7.</t>
  </si>
  <si>
    <t>Sin perjuicio de los derechos reconocidos en la Constitución, el bloque de constituci9nalidad, la ley, los reglamentos, y, en general, cualquier otro derecho válidamente adquirido, el servidor publico habilitado para el trabajo en casa tendrá los siguientes derechos:
1. Las personas que desarrollan trabajo en casa realizaran las mismas actividades de manera virtual a las que regularmente desarrollan en su función habitual. Las labores encomendadas al servidor deben obedecer a la carga habitual de trabajo, sin sobrecargas adicionales o por fuera de la cotidianidad del servicio. En todo caso, debe tenerse en cuenta que se pueden presentar contingencias en el servicio que deben atenderse con el fin de evitar afectaciones en la prestación de los servicios que ofrece la entidad.
2. Las tareas encomendadas por la entidad deben ser ejecutadas de tal manera que permitan el descanso necesario al servidor y la coordinación de su vida personal y familiar con su vida laboral. Para el seguimiento de las tareas a cargo del servidor se deben precisar los instrumentos, la frecuencia y el modelo de evaluación y aprobación o retroalimentación de los resultados. Los criterios para el seguimiento de las tareas de los servidores deben obedecer a estándares objetivos y descritos con anterioridad.
3. En todo caso es necesario tener en cuenta que en la prestación del servicio pueden presentarse contingencias que ameriten la atención del servidor y que, por ser excepcionales y necesarias, deben ser atendidas de forma prioritaria.
4. Cuando haya lugar al pago de horas extras a los servidores que tienen este derecho, las mismas le serán reconocidas.
5. Durante el periodo de trabajo en casa, se aplicara el procedimiento disciplinario vigente.
6. La entidad garantizara que las horas de trabajo al día se distribuyan al menos en dos secciones, con un intermedio de descanso que se adapte racionalmente a la naturaleza del trabajo en casa, a las necesidades de los servidores y a la armonización de la vida familiar con la laboral. Este tiempo de descanso no se computa en la jornada diaria. Si la entidad tiene establecidos intermedios adicionales estos deben mantenerse y aplicarse.
7. En el trabajo en casa la entidad reconocerá las licencias, permisos y demás situaciones administrativas a que haya lugar.</t>
  </si>
  <si>
    <t xml:space="preserve">2.2.38.1.8. </t>
  </si>
  <si>
    <t xml:space="preserve">La entidad publica debe incluir el trabajo en casa dentro de su metodología para la identificación, evaluación, valoración y control de los peligros y riesgos de la entidad. Así mismo, adoptara las acciones que sean necesarias dentro de su Plan de Trabajo anual del Sistema de Gestión de la Seguridad y Salud en el Trabajo; 2) La entidad publica deberá notificar a la Administradora de Riesgos Laborales la ejecución temporal de actividades del servidor desde su domicilio, el lugar de trabajo compartido o cualquier lugar en el territorio nacional, indicando las condiciones de modo, tiempo y lugar; 3) La entidad publica deberá realizar una retroalimentación constante con sus servidores sobre las dificultades que tenga para el desarrollo de su labor y buscar posibles soluciones; 4) La entidad debe contar y dar a conocer a los servidores los mecanismos de comunicación como correos electrónicos, sistemas de información y líneas telefónicas directas en las que se podrá reportar cualquier tipo de novedad derivada del desempeño de sus labores en trabajo en casa. De igual manera, instruirá a los servidores sobre como se debe efectuar el reporte de accidentes o incidentes de trabajo. De otro lado, las Administradoras de Riesgos Laborales deberán ajustar los Formatos Únicos de Reporte de Accidente de Trabajo de tal forma que incluyan la posibilidad de reporte de accidentes de trabajo sucedidos en la ejecución del trabajo en casa; 5) De igual manera, el Comité de Convivencia Laboral debe contar con los mecanismos que faciliten la comunicación con los servidores públicos, relacionados con la prevención de las conductas de acoso laboral y del procedimiento interno que se adelante, el cual deberá ser confidencial, conciliatorio y efectivo para superar las situaciones que ocurran en el lugar de trabajo.
 </t>
  </si>
  <si>
    <t>La Administradora de Riesgos Laborales incluirán el trabajo en casa dentro de sus actividades de promoción y prevención. Así mismo, suministraran soporte a la entidad publica sobre la realización de pausas activas y demás actividades requeridas por las entidades, las cuales se deben incluir dentro de la jornada laboral de manera virtual.
La Administradora de Riesgos. Laborales, deberá enviar recomendaciones sobre postura y ubicación de los elementos utilizados para la realización de la labor del servidor publico.</t>
  </si>
  <si>
    <t>Los servidores públicos deberán cumplir desde su casa, las normas, reglamentos e instrucciones de Gestión de la Seguridad y Salud en el Trabajo de la entidad, procurar desde su casa el cuidado integral de su salud, así como suministrar a la entidad información oportuna, clara, veraz y completa sobre cualquier cambio de su estado de salud que afecte su propia capacidad para trabajar, o pueda afectar, la de otros servidores de la entidad. Igualmente, es deber de los servidores, participar en la prevención de los riesgos laborales a través de los comités paritarios de seguridad y salud en el trabajo, o como vigías ocupacionales, reportar accidentes de trabajo de acuerdo con la legislación vigente, participar en los programas y actividades virtuales de promoción de la salud y prevención de la enfermad laboral que se adelanten por la entidad o la Administradora de Riesgos Laborales, y en general, cumplir con todas las obligaciones establecidas en el articulo 22 del Decreto-Ley 1295 de 1994 y en la norma que lo modifique, sustituya o adicione.</t>
  </si>
  <si>
    <t xml:space="preserve">2.2.37.1.9. </t>
  </si>
  <si>
    <t>Programa de bienestar. Durante la habilitación del trabajo en casa, para el desarrollo de las actividades en el marco del programa de bienestar, las entidades, organismos y órganos a quienes les aplica el presente capitulo, a través de sus áreas de talento humano o quienes hagan sus veces, deberán adelantar las acciones que correspondan de manera virtual, presencial o hibrida, según su autonomía y necesidades institucionales. Para tal fin, podrán solicitar el acompañamiento de la Cajas de Compensación Familiar y de la Administradora de Riesgos Laborales.</t>
  </si>
  <si>
    <t>2.2.37.1.10.</t>
  </si>
  <si>
    <t>Programa de formación y capacitación. Para el desarrollo de las actividades en el marco del Plan Institucional de Capacitación, de acuerdo con los lineamientos que establece el Plan Nacional de Formación y Capacitación vigente, las entidades, organismos y órganos a quienes les aplica el presente capitulo, a través de sus áreas de talento humano o quienes hagan sus veces, deberán en lo posible gestionar las ofertas de capacitación de manera virtual.</t>
  </si>
  <si>
    <t>2.2.37.1.11.</t>
  </si>
  <si>
    <t xml:space="preserve">Las entidades, organismos y órganos a quienes les aplica el presente capitulo, darán a conocer a los ciudadanos y usuarios en su pagina web, los canales oficiales de comunicación e información mediante los cuales prestaran sus servicios de manera virtual, así como los mecanismos tecnológicos y/o digitales que emplearan para el registro, peticiones, quejas, reclamos y demás procesos a su cargo, encaminados a la adecuada prestación del servicio para que no se afecte su continuidad y calidad. En aquellos eventos en que no se cuente con los medios tecnológicos y/o digitales para prestar el servicio en los términos antes mencionados, las entidades publicas deberán prestarlo de forma presencial, siempre y cuando las circunstancias ocasionales, excepcionales o especiales lo permitan. </t>
  </si>
  <si>
    <t xml:space="preserve">Por la cual se regula el trabajo en casa y se dictan otras disposiciones </t>
  </si>
  <si>
    <t xml:space="preserve">Definición de Trabajo en Casa. Se entiende como trabajo en casa la habilitación al servidor público o trabajador del sector privado para desempeñar transitoriamente sus funciones o actividades laborales por fuera del sitio donde habitualmente las realiza, sin modificar la naturaleza del contrato o relación laboral, o legal y reglamentaria respectiva, ni tampoco desmejorar las condiciones del contrato laboral, cuando se presenten circunstancias ocasionales, excepcionales o especiales que impidan que el trabajador pueda realizar sus funciones en su lugar de trabajo, privilegiando el uso de las tecnologías de la información y las comunicaciones.
Este no se limita al trabajo que puede ser realizado mediante tecnologías de la información y las comunicaciones, medios informáticos o análogos, sino que se extiende a cualquier tipo de trabajo o labor que no requiera la presencia física del trabajador o funcionario en las instalaciones de la empresa o entidad. </t>
  </si>
  <si>
    <t>Para el cumplimiento de las funciones públicas y la prestación de los servicios públicos, en la habilitación del trabajo en casa para los servidores públicos se garantizarán: 1) La satisfacción de los principios de igualdad, moralidad, eficacia, seguridad jurídica, economía, celeridad, imparcialidad y publicidad propios del ejercicio de la función administrativa; 2) La salvaguarda de las prerrogativas laborales y sociales de los trabajadores; 3) El respeto de los principios esenciales del Estado Social de Derecho y de los derechos fundamentales de las personas.</t>
  </si>
  <si>
    <t>La habilitación del trabajo en casa se regirá por los principios generales de las relaciones laborales señalados en la Constitución Política y en la ley, y por los siguientes criterios: 1) Coordinación . Las funciones, servicios y actividades laborales deberán desarrollarse de manera armónica y complementaria entre el empleador y el trabajador para alcanzar los objetivos y logros fijados. La coordinación deberá darse desde el mismo momento de la asignación de tareas o actividades, para lo cual se deberá fijar los medios y herramientas que permitan el reporte, seguimiento y evaluación, así como la comunicación constante y recíproca; 2) Desconexión laboral . Es la garantía y el derecho que tiene todo trabajador y servidor público a disfrutar de su tiempo de descanso, permisos, vacaciones, feriados, licencias, con el fin de conciliar su vida personal, familiar y laboral. Por su parte el empleador se abstendrá de formular órdenes u otros requerimientos al trabajador por fuera de la jornada laboral.</t>
  </si>
  <si>
    <t>La habilitación del trabajo en casa implica que se mantiene la facultad subordinante del empleador, junto con la potestad de supervisión de las labores del trabajador. Permanecerán todas las obligaciones, derechos y obligaciones derivados de la prestación personal del servicio. El empleador determinará los instrumentos, la frecuencia y el modelo de evaluación del desempeño, cumplimiento de metas, así como el mecanismo para el reporte y / o resultados de altos, por el tiempo que dure el trabajo en casa. El Gobierno nacional determinará los instrumentos para la habilitación del trabajo en casa para los servidores públicos. El seguimiento de los objetivos y actividades de los servidores públicos y trabajadores del sector privado deberá obedecer a criterios concertados y establecidos con anterioridad.</t>
  </si>
  <si>
    <t>Durante el tiempo que dure el trabajo en casa se mantendrán vigentes las normas previstas en el Código Sustantivo del Trabajo y en los reglamentos aplicables a los servidores públicos, relativos al horario y la jornada laboral. Estarán excluidos del cumplimiento de estas disposiciones y de la remuneración del trabajo suplementario los trabajadores de dirección, de confianza o de manejo, así como los niveles directivo y asesor, en el sector público.</t>
  </si>
  <si>
    <t>La habilitación de trabajo en casa originada por circunstancias excepcionales, ocasionales o especiales se extenderá hasta por un término de tres meses prorrogables por un término igual por una única vez, sin embargo, si persisten las circunstancias ocasionales, excepcionales o especiales que impidieron que el trabajador pudiera realizar sus funciones en su lugar de trabajo se extenderá la habilitación de trabajo en casa hasta que desaparezcan dichas condiciones. En todo caso, el empleador o nominador conserva la facultad unilateral de dar por terminada la habilitación de trabajo en casa, siempre y cuando desaparezcan las circunstancias ocasionales, excepcionales o especiales que dieron origen a dicha habilitación.</t>
  </si>
  <si>
    <t>Para el desarrollo del trabajo en casa y el cumplimiento de sus funciones, el servidor público o el trabajador del sector privado, podrá disponer de sus propios equipos y herramientas, siempre que medie acuerdo con el respectivo empleador y / o entidad pública.  Si no se llega al mencionado acuerdo, el empleador suministrará los equipos, sistemas de información, software o materiales necesarios para el desarrollo de la función o laboral contratada, de acuerdo con los recursos disponibles para tal efecto. El empleador define los criterios y responsabilidades en cuanto al acceso y cuidado de los equipos, así como respecto a la custodia y reserva de la información de conformidad con la normativa vigente sobre la materia. En todo caso el empleador es el primer responsable de suministrar los equipos necesarios para el desarrollo de las actividades, cumplimiento de función y prestación del servicio bajo la habilitación de trabajo en casa.</t>
  </si>
  <si>
    <t>Previo a la implementación del trabajo en casa, toda empresa y entidad pública o privada deberá contar con un procedimiento tendiente a proteger este derecho y garantizar a través de las capacitaciones a que haya lugar el uso adecuado de las tecnologías de la información y la comunicación - TIC o cualquier otro tipo de elemento utilizado que pueda generar alguna limitación al mismo.</t>
  </si>
  <si>
    <t>Para dar inicio a esta habilitación, el empleador deberá notificar por escrito a sus trabajadores acerca de la habilitación de trabajo en casa, y en dicha comunicación, se indicará el período de tiempo que el trabajador estará laborando bajo esta habilitación.</t>
  </si>
  <si>
    <t>Durante el tiempo que el servidor público o trabajador del sector privado preste sus servicios o desarrolle sus actividades bajo la habilitación de trabajo en casa, tendrá derecho a percibir los salarios y prestaciones sociales derivadas de su relación laboral.  A los servidores públicos y trabajadores del sector privado que devenguen hasta dos salarios mínimos legales mensuales vigentes y que se les reconozca el auxilio de transporte en los términos de las normas vigentes sobre el particular, durante el tiempo que presten sus servicios bajo la habilitación de trabajo en casa, se le reconocerá este pago a título de auxilio de conectividad digital. El auxilio de conectividad y el auxilio de transporte no son acumulables. Para los servidores públicos, el auxilio de conectividad se reconocerá en los términos y condiciones establecidos para el auxilio de transporte. Para los trabajadores del .sector privado, el valor establecido para el auxilio de transporte se reconocerá como auxilio de conectividad digital y tendrá los mismos efectos salariales del auxilio de transporte.</t>
  </si>
  <si>
    <t>durante el tiempo que se preste el servicio o actividad bajo la habilitación de trabajo en casa, el servidor público o trabajador del sector privado continuará disfrutando de los mismos derechos y garantías que rigen su relación laboral, entre otras, las que regulan la jornada laboral, horas extras, trabajo nocturno, dominicales y festivos, descansos dentro de la jornada laboral, derechos de asociación y negociación sindical y en general todos los beneficios a que tenga derecho en el marco de la respectiva relación laboral.  Durante el tiempo que se presten los servicios o actividades bajo la habilitación del trabajo en casa el servidor público o trabajador del sector privado continuará amparado por las acciones de promoción y prevención, así como de las prestaciones económicas y asistenciales, en materia de riesgos laborales.</t>
  </si>
  <si>
    <t xml:space="preserve">La Administradora de Riesgos Laborales a la que se encuentre afiliado el empleador, deberá promover programas que garantizarán condiciones de salud física y mental, así como la seguridad en el trabajo. </t>
  </si>
  <si>
    <t>Los empleadores deberán comunicar y actualizar ante la Administradora de Riesgos Laborales los datos del trabajador y en aquellos casos en que sea necesaria la prestación del servicio o el desarrollo de actividades en un lugar diferente al pactado en la relación laboral deberá indicar la dirección en la que se realizará el desarrollo de las actividades.</t>
  </si>
  <si>
    <t>Para la implementación de la habilitación de trabajo en casa, el empleador deberá promover la formación, capacitación y el desarrollo de competencias digitales, en los servidores públicos y trabajadores del sector privado cuando la actividad a desarrollar así lo requiera.</t>
  </si>
  <si>
    <t>El trabajo en casa como habilitación excepcional aquí regulada no requiere modificación al Reglamento Interno de Trabajo ni al Manual de Funciones, salvo que fuera necesario para el desarrollo de las labores. En los eventos en que sea necesario modificar el reglamento interno no podrán variar las condiciones laborales establecidas o pactadas al inicio de la relación laboral.</t>
  </si>
  <si>
    <t>Las entidades públicas y los empleadores del sector privado deberán adoptar las directivas necesarias para el desarrollo del trabajo en la habilitación del trabajo en casa, y en especial darán a conocer a los ciudadanos y usuarios en su página web, los canales oficiales de comunicación e información mediante los cuales prestarán sus servicios de manera virtual, así como los mecanismos tecnológicos y / o virtuales que emplearán para el registro y respuesta de las solicitudes.  En todo caso la habilitación de trabajo en casa no implicará retroceso, demoras o falta de calidad en la atención y en el desempeño de funciones y prestación de servicios.</t>
  </si>
  <si>
    <t>Por medio de la cual se crea el régimen de trabajo remoto y se establecen normas para promoverlo, regularlo y se dictan otras disposiciones.</t>
  </si>
  <si>
    <t xml:space="preserve">3 - Informativo </t>
  </si>
  <si>
    <t xml:space="preserve"> Definiciones. Para efectos de la presente ley, se entenderán las siguientes definiciones:
a) Trabajo remoto: Es una forma de ejecución del contrato de trabajo en la cual toda la relación laboral, desde su inicio hasta su terminación, se debe realizar de manera remota mediante la utilización de tecnologías de la información y las telecomunicaciones u otro medio o mecanismo, donde el empleador y trabajador no interactúan físicamente a lo largo de la vinculación contractual. En todo caso, esta forma de ejecución no comparte los elementos constitutivos y regulados para el teletrabajo y/o trabajo en casa y las normas que lo modifiquen.
b) Nueva forma de ejecución del contrato remota. Es aquella por la cual una persona natural; vinculada por un contrato laboral, se obliga a prestar una actividad remota a través de las tecnologías disponibles u otro medio o mecanismo, en favor de otra persona, natural o jurídica, bajo la continuada dependencia o subordinación de la segunda y mediante la obtención de un salario, lo cual puede constar en medios digitales. En esta nueva forma de ejecución del contrato de trabajo, las partes podrán manifestar su consentimiento y o aceptación mediante el uso de la firma electrónica digital y a través de mensajes de datos, bajo los principios y características establecidas en la Ley 527 de 1999 o norma que la modifique, conforme a la autenticidad, integridad, disponibilidad, fiabilidad, inalterabilidad y rastreabilidad.
c) Trabajador remoto: Persona natural, cubierta por los principios mínimos del trabajo y vinculado mediante un contrato de trabajo, desarrollando actividades de manera remota a través de las tecnologías existentes y nuevas u otro medio o mecanismo.
d) Nuevas tecnologías: Cualquier medio, plataforma, software, programa, equipo, dispositivo y/o equipo que permita la comunicación, interacción y/o ejecución del contrato de trabajo de manera remota mediante una conexión a internet o a cualquier otra red que permita ejecutar dichas acciones. Lo anterior sin perjuicio de las disposiciones contempladas en el artículo 6° de la Ley 1341 de 2009.
e) Firma Electrónica: Métodos tales como códigos, contraseñas, datos biométricos, o claves criptográficas privadas, que permiten identificar a una persona, en relación con un mensaje de datos, siempre y cuando el mismo sea confiable y apropiado respectó de los fines para los que se utiliza la firma, atendidas todas las circunstancias del caso, así como cualquier acuerdo pertinente, este conjunto de datos electrónicos acompañan o están asociados a un documento electrónico y cuyas funciones básicas son (i) identificar a una persona de manera inequívoca, (ii) Asegurar la exclusividad e integridad del documento firmado y (iii) los datos que utiliza el firmante para realizar la firma son únicos y exclusivos y, por tanto, posteriormente, no puede
negarse la firma del documento.
f) OTP (One Time Password): Es un mecanismo de autenticación, el cual consiste en un código temporal que le llega a la persona a través de mensaje de texto SMS o correo electrónico certificado, para que este pueda de manera segura realizar acciones virtuales, en donde se certificará la identidad de la persona, ya sea vía internet o mediante la aplicación para teléfonos móviles (APP). El presente mecanismo puede ser opcional por el empleador, si se considera necesario para la seguridad de sus acciones remotas. En todo caso, deberá tener un mecanismo idóneo como lo describe el literal e del presente artículo para todo tipo de acción.</t>
  </si>
  <si>
    <t>El trabajo remoto requerirá para todos los efectos, la concurrencia de los elementos esenciales mencionados en el artículo 23 del Código Sustantivo del Trabajo.</t>
  </si>
  <si>
    <t>El trabajo remoto estará basado en el respeto y garantía de los derechos mínimos en materia laboral. Los trabajadores vinculados mediante el contrato laboral para ejecutar sus funciones por medio del trabajo remoto tendrán los mismos derechos laborales de que gozan todos los trabajadores, incluidas las garantías sindicales y de seguridad social.</t>
  </si>
  <si>
    <t>El trabajador podrá prestar sus servicios desde el lugar que considere adecuado, de común acuerdo con el empleador, previo visto bueno de la Administradora de Riesgos Laborales presente en el contrato. No obstante, en todo momento deberá contar con una conexión y cobertura a internet e informar al empleador sobre el lugar desde el cual realizará su labor y este deberá aprobar el lugar escogido para garantizar el cumplimiento de los requerimientos mínimos de seguridad y salud en el trabajo, atendiendo las recomendaciones de la Administradora de Riesgos Laborales, propiciando el autocuidado como medida preventiva.</t>
  </si>
  <si>
    <t>El trabajo remoto tiene como principio la flexibilidad en todas las etapas precontractuales y contractuales, de forma que incluso el perfeccionamiento del contrato de trabajo deberá darse de manera remota, haciendo uso de las tecnologías existentes y nuevas u otro medio o mecanismo, completando su perfección con la firma electrónica o digital. El trabajador remoto y el empleador acordarán el tiempo de ejecución, sin perjuicio de las formalidades del contrato a término fijo, y el momento de la prestación del servicio, sin sobrepasar la jornada máxima legal, y sin que ello implique· un desconocimiento de sus derechos mínimos y/o garantías irrenunciables, excepto si se trata de un cargo de dirección, confianza y manejo.</t>
  </si>
  <si>
    <t>No existe la exclusividad laboral en esta nueva forma de ejecución del contrato de trabajo. En todo caso, se regirá por lo establecido en el artículo 26 del Código Sustantivo del Trabajo o norma que lo modifique, en tanto que, basados en la concurrencia de voluntades, el trabajo remoto supone la disponibilidad del empleador y a su vez la libertad para ejercer otras labores; sin embargo, por acuerdo de voluntades y atendiendo la naturaleza del contrato en específico, esta puede pactarse cuando se encuentren en riesgo asuntos confidenciales del empleador. Debe mediar la aceptación del empleado para estipularse la cláusula de exclusividad.</t>
  </si>
  <si>
    <t>Se garantiza la no discriminación en los procesos de selección y ejecución de los contratos de trabajo que se organicen y ejecuten de manera remota, así como la igualdad de trato para los trabajadores remotos.</t>
  </si>
  <si>
    <t xml:space="preserve">Todas las etapas del contrato de trabajo deberán realizarse de manera remota, usando nuevas tecnologías o las ya existentes, sin que se requiera la presencia física de las partes involucradas, excepto en los casos en que, por salud ocupacional se requiera presencialidad.  Los acuerdos en materia laboral y que se ejecuten de manera remota requerirán firma electrónica o digital de las partes para su perfeccionamiento, con el objetivo de certificar la identidad de las partes y/o eventuales cambios en el documento digital. En todo caso, deberá conservar las características establecidas en la Ley 527 de 1999 o norma que la modifique, conforme a la autenticidad, integridad, disponibilidad, fiabilidad, inalterabilidad y rastreabilidad.  La implementación de este tipo de tecnologías no podrá tener costo adicional para el candidato y/o trabajador remoto, por lo que el costo de implementar las tecnologías requeridas para tal efecto correrá por cuenta del empleador. En todo caso, los contratos laborales, ejecutados de manera remota, de común acuerdo entre el empleador y el trabajador, podrán incluir como parte integral, un acuerdo de confidencialidad entre las partes.
</t>
  </si>
  <si>
    <t>El empleador deberá verificar el estado de salud de sus trabajadores a través de la realización de los exámenes médicos de ingreso, periódicos y/o de egreso a sus trabajadores remotos a través de proveedores autorizados.</t>
  </si>
  <si>
    <t>El trabajo remoto se ejecutará y podrá ser terminado de manera remota, mediante el uso de nuevas tecnologías u otro medio o mecanismo, sin perjuicio de las formalidades del contrato según su duración y respetando las disposiciones que sobre terminación del contrato de trabajo se encuentren en el Código Sustantivo del Trabajo, Convención Colectiva, Acuerdo Colectivo, lo que sea más favorable al trabajador. No obstante, los contratos de trabajo que migren a esta nueva forma de ejecución del contrato de trabajo deben conservar sus elementos de creación.</t>
  </si>
  <si>
    <t>El trabajador remoto podrá prestar sus servicios desde cualquier lugar, siempre en consenso con el empleador, dedicando para ello la cantidad de tiempo que determine, con sujeción a la jornada laboral pactada, siempre y cuando no sobrepase la jornada máxima legal y cumpla con los requisitos mínimos previstos por el empleador en relación con la calidad y cantidad del trabajo, así como con la conectividad. Lo anterior con el debido acompañamiento de las Administradoras de Riesgos Laborales presentes en la relación laboral.</t>
  </si>
  <si>
    <t xml:space="preserve">Brindar la asesoría y acompañamiento necesario para que empleador y trabajador remoto tengan la información suficiente y clara para protegerse ante las eventualidades. Asesorar al empleador frente al lugar donde el trabajador prestará sus labores. </t>
  </si>
  <si>
    <t>El empleador deberá poner a disposición del trabajador remoto las herramientas tecnológicas, instrumentos, equipos, conexiones, programas, valor de la energía e internet y/o telefonía, así como cubrir los costos de los desplazamientos ordenados por él. El empleador deberá asumir el mantenimiento de equipos, herramientas, programas y demás elementos necesarios para la prestación y desarrollo de las labores del trabajador remoto. En consonancia con el artículo 39 del Código Sustantivo del Trabajo, en el trabajo remoto deberá constar lo siguiente: a) Las condiciones de servicio, los medios tecnológicos y de ambiente requeridos y la forma de ejecutar el mismo en condiciones de tiempo y espacio; b) Determinar las funciones, los días y los horarios en que el trabajador remoto realizará sus actividades para efectos de ayudar a identificar el origen en caso de accidente de trabajo y evitar el desconocimiento de la jornada máxima legal cuando esté sometida a ella; c) Definir las responsabilidades en cuanto a la custodia de los elementos de trabajo y fijar el procedimiento de entrega de los elementos de trabajo por parte del empleador al trabajador remoto; d) Las medidas de seguridad informática que debe conocer y cumplir el trabajador remoto.</t>
  </si>
  <si>
    <t>Teniendo en cuenta la importancia que tiene para esta forma de ejecución del contrato de trabajo remota y el uso de tecnologías adecuadas, el empleador podrá verificar la conexión con la que cuente el trabajador
remoto y que esta sea apta para realizar la labor.</t>
  </si>
  <si>
    <t>Cuando el trabajo remoto fuere desarrollado en el sector público, el empleador deberá dar cumplimiento a las normativas relacionadas con el manejo electrónico de documentos, de conformidad con las tablas de retención documental establecidas por el Archivo General de la Nación.</t>
  </si>
  <si>
    <t xml:space="preserve">Si el trabajador remoto no llegare a recibir la información necesaria para realizar sus labores o no se le facilitaren o suministraren las herramientas, programas, software o demás elementos necesarios para el desempeño de sus funciones u obligaciones, o se presentaren fallas previamente advertidas por el trabajador remoto, el empleador no podrá dejar de reconocer el pago del salario y demás prestaciones a que el trabajador tiene derecho.
</t>
  </si>
  <si>
    <t>El empleador conservará el poder subordinante, en el marco del respeto de los derechos mínimos del trabajador y de las regulaciones establecidas en la legislación laboral, así como en lo relacionado con la facultad de ejercer el poder disciplinario a que haya lugar.</t>
  </si>
  <si>
    <t>El empleador podrá implementar una plataforma, software, programa, aplicación o cualquier herramienta tecnológica para facilitar las comunicaciones con el trabajador remoto y en general para la prestación de los servicios personales, facilitando así que el trabajador remoto se conecte a través de la red para prestar sus servicios. Las plataformas, softwares, programas, aplicaciones o similares podrán ser implementados para cumplir con cualquier obligación derivada de la relación laboral, lo cual incluye sin limitarse a los procesos, entrenamientos y capacitaciones, realización de reuniones de comités, formalización de beneficios e incluso la terminación del contrato de trabajo remoto.</t>
  </si>
  <si>
    <t>Las normas definidas en la Ley 1010 de 2006 y las demás normas que la adicionen, o modifiquen o complementen, relacionadas para prevenir, corregir y sancionar el acoso laboral, serán aplicables a los empleadores y trabajadores que implementen el trabajo remoto.</t>
  </si>
  <si>
    <t>El pago del salario se hará conforme a las reglas establecidas en el artículo 134 del Código Sustantivo del Trabajo y normas concordantes.</t>
  </si>
  <si>
    <t>Los trabajadores que, de común acuerdo con el empleador, ejecuten su contrato de manera remota, tendrán derecho al reconocimiento y pago de las horas extras a su jornada de trabajo ordinaria o contractual, como también al trabajo realizado en dominicales y festivos, de conformidad a lo establecido en los artículos 134, 159 y 179 del Código Sustantivo del Trabajo, sin perjuicio de lo pactado para los cargos de dirección, manejo y confianza.</t>
  </si>
  <si>
    <t>El empleador, de manera excepcional, podrá requerir al trabajador remoto en sus instalaciones laborales, para los siguientes casos: 1) Verificación de los estándares y requisitos que deben cumplir las herramientas y los equipos de trabajo para la realización de la labor previstos anteriormente por el empleador; 2) Cuando para la ejecución de las labores del trabajador remoto se deba instalar o actualizar manualmente en los equipos de trabajo algún tipo de software, programa, aplicación o plataforma; 3) Cuando el trabajador presente reiteradamente el incumplimiento de sus labores y eventualmente sea citado para proceso de descargos laborales, así como las demás citaciones que sean requeridas por el empleador para adelantar el proceso sancionatorio o disciplinario para la aplicación de lo contemplado en los artículos 111 y 112 del Código Sustantivo del Trabajo.</t>
  </si>
  <si>
    <t>El trabajador remoto no será beneficiario del auxilio de transporte determinado por la ley. En caso de que el empleador requiera que el trabajador remoto se· presente en sus instalaciones, siempre que el trabajador remoto cumpla con los requisitos legales para ello, deberá reconocer, en los casos en que sea aplicable de acuerdo con la normativa vigente y de manera proporcional, el auxilio legal de transporte previsto en la legislación laboral vigente. En todo caso, las citaciones aquí previstas no darán lugar al cambio de forma de ejecución del contrato de trabajo remota, toda vez que continuará siendo remota.</t>
  </si>
  <si>
    <t>El empleador se encuentra facultado y autorizado para controlar el cumplimiento de las obligaciones, funciones y deberes del trabajador remoto, mediante el uso de herramientas tecnológicas u otros medios o mecanismos, pero en todo caso, el empleador respetará la intimidad y privacidad del trabajador remoto, y el derecho a la desconexión laboral, entendida como la garantía que todo trabajador y empleador, de no tener contacto con herramientas, bien sea tecnológicas o no, relacionadas con su ámbito laboral, después de culminada la jornada ordinaria de trabajo o durante ella, en el tiempo que se haya conciliado para la vida personal y familiar.
Se entenderá como privacidad del trabajador remoto, para efectos de la presente ley, cualquier asunto diferente a aquellos directa o indirectamente relacionados con las labores, funciones, deberes y/u obligaciones que tenga el trabajador remoto en virtud de su contrato de trabajo y que permita armonizar la jornada pactada con la vida familiar y personal de los trabajadores remotos, evitando con ello, asignar cargas diferentes a las pactadas en la jornada laboral remota.
Para ello, el empleador y trabajador remoto deberán ceñirse a la jornada pactada, con la intención de evitar la hiperconexión, que puede generar impactos en la salud y equilibrio emocional de los trabajadores remotos.</t>
  </si>
  <si>
    <t>Sin perjuicio de los mecanismos de afiliación previstos para el Sistema de Riesgos Laborales y/o el Sistema de Afiliación Transaccional previsto para el Sistema de Salud, el Gobierno nacional deberá diseñar e implementar un formulario único de afiliación al Sistema General de Seguridad Social en un tiempo no mayor a 1 año (un año) y a las entidades parafiscales que permitan a los trabajadores remotos inscribirse al Sistema General de Seguridad Social sin que se requiera la firma manuscrita de las partes y podrá radicarse remota o virtualmente.</t>
  </si>
  <si>
    <t>El contrato de trabajo, ejecutado de manera remota, en materia de aportes a la seguridad social se regulará por las normas vigentes en materia del Sistema General de Seguridad Social.</t>
  </si>
  <si>
    <t>Las Administradoras de Riesgos Laborales deberán elaborar un programa de prevención, control y actuación de riesgos laborales y de rehabilitación integral que llegaren a presentar los trabajadores remotos, el cual deberá ser suministrado tanto al trabajador como al empleador.</t>
  </si>
  <si>
    <t>El empleador tendrá la obligación de afiliar al trabajador remoto al Sistema General de Riesgos Laborales, conforme a lo establecido en la Ley 776 de 2002 y el Decreto ley 1295 de 1994, modificado por la Ley 1562 de 2012. Para efectos de lo cual, el empleador deberá allegar, a la Administradora de Riesgos Laborales (ARL), copia del contrato o del acto administrativo de vinculación laboral del trabajador remoto, adjuntando el formulario facilitado por esta para la determinación del riesgo y definición del origen de las contingencias que llegaren a presentarse.</t>
  </si>
  <si>
    <t>Las Aseguradoras de Riesgos Laborales deberán elaborar el formulario a que hace referencia el presente artículo, dentro de los tres (3) meses siguientes a la entrada en vigencia de la presente ley, en el cual deberá solicitarse la descripción de las actividades que ejecutará el trabajador remoto, el lugar en el cual se desarrollarán, el horario en el cual se ejecutarán, la clase de riesgo que corresponde a las labores ejecutadas y la clase de riesgo correspondiente a la empresa o centro de trabajo. Dicho formulario deberá ser publicado en la página web de la ARL, para fines de consulta y descarga para diligenciamiento de aquellos empleadores que puedan llegar a requerirlo. En el caso de que existan múltiples contratos, el formulario deberá permitir identificar los contratos que relaciona y los datos que se relacionan en el anterior inciso.  Las Administradoras de Riesgos Laborales acompañarán de manera obligatoria, a los trabajadores remotos y a los empleadores en la verificación de las condiciones de trabajo, que garanticen al trabajador remoto una real seguridad y salud en el trabajo.</t>
  </si>
  <si>
    <t>Migración al trabajo remoto. A partir de la entrada en vigencia de la presente ley, cualquier trabajador podrá acogerse a esta nueva forma de ejecución del contrato de trabajo remota prevista en esta ley, siempre que medie la concurrencia de voluntades entre trabajador y empleador, sin menoscabo de los derechos laborales adquiridos.</t>
  </si>
  <si>
    <t>Aplicación de normas respecto al tiempo de lactancia. El empleador garantizará en todo momento las horas de lactancia y los tiempos de licencia de maternidad a que tiene derecho la madre trabajadora y lactante, sin que ello implique el desmejoramiento de sus condiciones laborales.</t>
  </si>
  <si>
    <t xml:space="preserve">Los empleadores que hagan uso de esta forma de ejecución· del contrato de trabajo remota deberán promover la vinculación de jóvenes, mujeres, trabajadores y trabajadoras que sean pertenecientes a grupos étnicos y/o personas con discapacidad.
</t>
  </si>
  <si>
    <t>Las personas que trabajen de manera remota y que acrediten tener a su cargo, de manera única, el cuidado de personas menores de catorce (14) años, personas con discapacidad o adultas mayores en primer grado de consanguinidad que convivan con el trabajador remoto y que requieran asistencia específica, tendrán derecho a horarios compatibles con las tareas de cuidado a su cargo y/o a interrumpir la jornada, con un autorización previa al empleador que permita la interrupción, sin el desmejoramiento de sus condiciones laborales.</t>
  </si>
  <si>
    <t>La jornada laboral en esta nueva forma de ejecución del contrato de trabajo remota se ajustará a lo establecido en el Código Sustantivo del Trabajo, convención colectiva, acuerdo colectivo o contrato de trabajo, la que sea más favorable al trabajador.
El trabajador remoto podrá prestar los servicios para los cuales fue contratado, conforme a sus necesidades y las del empleador. Lo anterior no permite, en ningún caso y por ningún motivo, el desmejoramiento de las condiciones salariales del trabajador.
Dicha jornada será distribuida en la semana y no implicaría un cumplimiento estricto de horario al día.</t>
  </si>
  <si>
    <t> Los empleados públicos podrán ejecutar sus funciones por medio del trabajo remoto consagrado en la presente ley, para lo cual se respetarán todos sus derechos y garantías laborales inherentes a su vinculación legal y reglamentaria conforme las normas vigentes.</t>
  </si>
  <si>
    <t>C-103</t>
  </si>
  <si>
    <t>Corte Constitucional concluye que al teletrabajo le es aplicable el tope de la jornada máxima laboral semanal definida en la Ley.</t>
  </si>
  <si>
    <t>Corte Constitucional concluye que al teletrabajo le es aplicable el tope de la jornada máxima laboral semanal definida en la Ley, de suerte que cualquier prestación del servicio que se haga por fuera de dicho término, más allá de la flexibilidad que se admite para distribuir el tiempo de trabajo, debe ser objeto de reconocimiento y pago. también aclaró que la figura del teletrabajo es distinta al trabajo en casa, adoptado con ocasión de la pandemia de la Covid-19</t>
  </si>
  <si>
    <t xml:space="preserve">Por el cual se adiciona la Sección 7 al Capítulo 6 del Título 1 de la Parte 2 del libro 2 del Decreto 1072 de 2015, Único Reglamentario del SeCtor Trabajo, relacionado con la habilitación del trabajo en casa </t>
  </si>
  <si>
    <t>Adiciónese la Sección 7 al Capítulo 6 del Título 1 de la Parte 2 del libro 2 del Decreto 1072 de 2015, Único Reglamentario del Sector Trabajo</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</si>
  <si>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</si>
  <si>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Adiciónese la Sección 6 al Capítulo 6 del Título 1, Parte 2, Libro 2 del Decreto 1072 de 2015, Único Reglamentario del Sector Trabajo</t>
  </si>
  <si>
    <t>DESCONEXIÓN LABORAL</t>
  </si>
  <si>
    <t>Por medio de la cual se regula la desconexión laboral - Ley de desconexión laboral</t>
  </si>
  <si>
    <t xml:space="preserve">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 </t>
  </si>
  <si>
    <t xml:space="preserve">El derecho a la desconexión laboral estará orientado por principios constitucionales en los términos correspondientes al derecho al trabajo, los convenios ratificados por la Organización Internacional del Trabajo OIT y toda la normativa relacionada para las finalidades de esta ley. </t>
  </si>
  <si>
    <t xml:space="preserve">Entiéndase como el derecho que tienen todos los trabajadores y servidores públicos, a no tener contacto, por cualquier medio o herramienta, bien sea tecnológica o no, para cuestiones relacionadas con su ámbito o actividad laboral, en horarios por fuera de la jornada ordinaria o jornada máxima legal de trabajo, o convenida, ni en sus vacaciones o descansos. 
Por su parte el empleador se abstendrá de formular órdenes u otros requerimientos al trabajador por fuera de la jornada laboral. </t>
  </si>
  <si>
    <t xml:space="preserve"> Los trabajadores o servidores públicos gozarán del derecho a la desconexión laboral, el cual inicia una vez finalizada la jornada laboral. El ejercicio del mismo responderá a la naturaleza del cargo según corresponda al sector privado o público. Asimismo, el empleador deberá garantizar que el trabajador o servidor público pueda disfrutar efectiva y plenamente del tiempo de descanso, licencias, permisos, vacaciones y de su vida personal y familiar. 
Parágrafo 1°. Será ineficaz cualquier cláusula o acuerdo que vaya en contra del objeto de esta ley o desmejore las garantías que aquí se establecen. 
Parágrafo 2°. La inobservancia del derecho a la desconexión laboral podrá constituir una conducta de acoso laboral, en los términos y de conformidad con lo establecido en la Ley 1010 de 2006. En ningún caso será acoso laboral la conducta que no reúna las características de ser persistente y demostrable. </t>
  </si>
  <si>
    <t xml:space="preserve">Toda persona natural o jurídica de naturaleza pública o privada, tendrá la obligación de contar con una política de desconexión laboral de reglamentación interna, la cual definirá por lo menos: 
a. 	La forma cómo se garantizará y ejercerá tal derecho; incluyendO lineamientos frente al uso de las tecnologías de la información y las comunicaciones (TIC). 
b. 	Un procedimiento que determine los mecanismos y medios para que los trabajadores o servidores públicos puedan presentar quejas frente a la vulneración del derecho, a nombre propio o de manera anónima. 
c. 	 Un procedimiento interno para el trámite de las quejas que garantice el debido proceso e incluya mecanismos de solución del conflicto y verificación del cumplimiento de los acuerdos alcanzados y de la cesación de la conducta. </t>
  </si>
  <si>
    <t xml:space="preserve">No estarán sujetos a Io dispuesto en esta ley: 
a. 	 Los trabajadores y servidores públicos que desempeñen cargos de dirección, confianza y manejo; 
b. Aquellos que por la naturaleza de -la actividad o función que desempeñan deban tener una disponibilidad permanente, entre ellos la fuerza pública y organismos de socorro; 
c. 	 Situaciones de fuerza mayor o caso fortuito, en los que se requiera cumplir deberes extra de colaboración con la empresa o institución, cuando sean necesarios para la continuidad del servicio o para solucionar situaciones difíciles o de urgencia en la operación de la empresa o la institución, siempre que se justifique la inexistencia de otra alternativa viable. </t>
  </si>
  <si>
    <t xml:space="preserve">El trabajador o servidor público, que crea vulnerado su derecho a la desconexión laboral, según sea el caso podrá poner dicha situación en conocimiento del Inspector de Trabajo o de la Procuraduría General de la Nación con competencia en el lugar de los hechos. 
La denuncia deberá detallar los hechos, así como también anexar prueba sumaria de los mismos. El inspector o funcionario competente de la Procuraduría conminará preventivamente al empleador para que ponga en marcha los procedimientos referidos en el artículo 5° de la presente ley. </t>
  </si>
  <si>
    <t>REFERENTE NACIONAL  - COVID-19 (NORMATIVA TRANSITORIA)</t>
  </si>
  <si>
    <t>COVID-19</t>
  </si>
  <si>
    <t>Recolección y tratamiento de datos para dar cumplimiento a protocolos de bioseguridad para mitigar, controlar y realizar el adecuado manejo del riesgo de la pandemia por el Covid-19</t>
  </si>
  <si>
    <t>SUPERINTENDENCIA DE INDUSTRIA Y COMERCIO</t>
  </si>
  <si>
    <t>Las empresas con riesgo intermedio e indirecto, debe suministrar a sus trabajadores los elementos de protección personal. Si se establece que para ciertos cargos existe riesgo de exposición directa a casos confirmados o sospechoso de COVID – 19, en este caso, la Administradora de riesgos laborales por motivo de contingencia apoyara, al empleador con el suministro de los elementos de protección personal. 
 Las empresas cuyos trabajadores tengan riesgo de exposición directa deberán con la Administradora de riesgos laborales a la cual se encuentra afiliados a sus trabajadores, las actividades en que estas les apoyaran, específicamente frente a la entrega de elementos de protección personal, realización de cheques médicos frecuentes de carácter preventivo y diagnóstico, así como las acciones de intervención relacionadas con la contención y atención de casos por COVID-19, para lo cual deben establecer el número de trabajadores expuestos, la entrega de elementos de protección personal y priorizar las acciones de intervención aplicadas por departamentos distritos o municipios, centros de atención en salud, de acuerdo con las necesidades que se presenten hasta tanto permanezcan los hechos que dieron lugar a la declaratoria de emergencia económica, social y ecológica.
 El riesgo de exposición a COVID-19, debe ser determinado por el empleador en su sistema de gestión de seguridad y salud en el trabajo, para lo cual puede contar con la asesoría, asistencia y acompañamiento en su entidad y administradora de riesgos laborales. Para definir a cuáles trabajadores con exposición directa debe suministrar EPP y los beneficios del art 5 del Decreto 488 de 2020.</t>
  </si>
  <si>
    <t>Ministerio del trabajo</t>
  </si>
  <si>
    <t>En el marco de la Estado de Emergencia Económica, Social y Ecológica, declarada por medio del Decreto 417 del 17 de marzo de 2020 por cuenta de la pandemia declarada por los  impactos del nuevo coronavirus COVID-19, el Ministerio del Trabajo, con el fin de prevenir  abusos derivados de la coacción, que podrían ejercer algunos empleadores para que sus
 trabajadores procedan a la firma de licencias no remuneradas, esta entidad recuerda el contenido de la sentencia C – 930 del 10 de diciembre de 2009, en la cual la Corte Constitucional señaló:
 “En estas situaciones en las cuales la suspensión del trabajo no obedece a causas imputables ni al empleado ni al empleador, sino a las prescripciones del legislador o a circunstancias de fuerza mayor o caso fortuito, o a interpretaciones sobre el alcance del derecho fundamental de asociación sindical, hacer que la carga la asuma el trabajador ya sea económicamente mediante el descuento sobre su salario o en trabajo personal con afectación de su derecho al descanso no resulta conforme a la Constitución, ya que para  el trabajador el salario y el descanso son derechos fundamentales irrenunciable, en tanto  que hacer recaer esta responsabilidad en el empleador no representa una carga excesiva o  desproporcionada que implique un rompimiento desmesurado del equilibrio contractual.”
 (subrayado y negrilla fuera de texto)</t>
  </si>
  <si>
    <t>En el marco de la Estado de Emergencia Económica, Social y Ecológica, declarada por medio del Decreto 417 del 17 de marzo de 2020 por cuenta de la pandemia declarada por los  impactos del nuevo coronavirus COVID-19, el Ministerio del Trabajo, con el fin de prevenir  abusos derivados de la coacción, que podrían ejercer algunos empleadores para que sus
 trabajadores procedan a la firma de licencias no remuneradas, esta entidad recuerda el contenido de la sentencia C – 930 del 10 de diciembre de 2009, en la cual la Corte Constitucional  señaló:
 “En estas situaciones en las cuales la suspensión del trabajo no obedece a causas imputables ni al empleado ni al empleador, sino a las prescripciones del legislador o a circunstancias de fuerza mayor o caso fortuito, o a interpretaciones sobre el alcance del derecho fundamental de asociación sindical, hacer que la carga la asuma el trabajador ya sea económicamente mediante el descuento sobre su salario o en trabajo personal con afectación de su derecho al descanso no resulta conforme a la Constitución, ya que para  el trabajador el salario y el descanso son derechos fundamentales irrenunciable, en tanto que hacer recaer esta responsabilidad en el empleador no representa una carga excesiva o  desproporcionada que implique un rompimiento desmesurado del equilibrio contractual.”
 (subrayado y negrilla fuera de texto)</t>
  </si>
  <si>
    <t>FISCALIZACIÓN LABORAL RIGUROSA A LAS DECISIONES LABORALES DEL SECTOR PRIVADO:
 El empleador debe valorar las funciones a cargo del trabajador y la posibilidad del desempeño de las mismas.</t>
  </si>
  <si>
    <t>Tres grupos de trabajadores expuestos: 1. con riesgo de exposición directa o por contacto con casos sospechosos o confirmados. 2 exposición indirecta, cuyo trabajo implica contacto con individuos clasificados, como caso sospechoso. Exposición incidental. 3. riesgo de exposición intermedia pudieron tener contacto con un caso sospechoso o confirmado en ambiente laboral. Esta circular establece obligaciones para empleador y/o contratante, al y trabajadores.</t>
  </si>
  <si>
    <t>Lineamientos mínimos a implementar de promoción y prevención para la preparación, respuesta y atención de casos de enfermedad por COVID-19 (Coronavirus</t>
  </si>
  <si>
    <t>Lineamientos mínimos a implementar de promoción y prevención para la preparación, respuesta y atención de casos de enfermedad por COVID-19</t>
  </si>
  <si>
    <t xml:space="preserve">Acciones de contención ante el COVID-19 y la prevención de enfermedades asociadas al primer pico epidemiológico de enfermedades respiratorias </t>
  </si>
  <si>
    <t>Ministerio de salud, Ministerio del Trabajo y Director del Departamento Administrativo de la Función Pública</t>
  </si>
  <si>
    <t xml:space="preserve"> Medidas de protección al empleo con ocasión de la fase de contención de COVID-19 y de la declaración de emergencia sanitaria</t>
  </si>
  <si>
    <t>Los Elementos de Protección Personal son responsabilidad de las empresas o contratantes; ante la presente emergencia por COVID-19, las Administradoras de Riesgos Laborales apoyarán a los empleadores o contratantes en el suministro de dichos elementos exclusivamente para los trabajadores con exposición directa a COVID-19</t>
  </si>
  <si>
    <t>Medidas de protección al empleo en la fase de mitigación del nuevo coronavirus COVID-19</t>
  </si>
  <si>
    <t xml:space="preserve">Propender por la protección del empleo, a través de la implementación de los diferentes mecanismos indicados por el Ministerio. </t>
  </si>
  <si>
    <t>ACCIONES MÍNIMAS DE EVALUACIÓN E INTERVENCIÓN DE LOS FACTORES DE RIESGO PSICOSOCIAL, PROMOCIÓN DE LA SALUD MENTAL Y LA PREVENCIÓN DE PROBLEMAS Y TRASTORNOS MENTALES EN LOS TRABAJADORES EN EL MARCO DE LA ACTUAL EMERGENCIA SANITARIA POR SARS-CoV-2 (COVID-19) .</t>
  </si>
  <si>
    <t xml:space="preserve">Ante la imposibilidad de aplicar la periodicidad de la batería de riesgo psicosocial establecidas en el artículo 3 de la Resolución 2404 del 2019; se hace necesario aplicar lo contemplado en el artículo 6 del Decreto 491 de 2020; “la suspensión de los términos se podrá hacer de manera parcial o total en algunas actuaciones o en todas, o en algunos trámites o en todos, sea que los servicios se presten de manera presencial o virtual, conforme al análisis que las autoridades hagan de cada una de sus actividades y procesos, previa evaluación y justificación de la situación concreta”, que en la actual emergencia sanitaria y el riesgo de contagio de COVID-19, no hacen viable la evaluación de riesgos psicosocial mediante la aplicación de la batería de riegos psicosocial de manera presencial; hecho que estaría en contra de la Resolución 666 de 2020, la cual impide actividades de contacto, sugiriendo a las empresas promover e implementar el uso de herramientas tecnológicas que reduzcan los contactos personales dentro de la empresa.
Sin importar que se suspenda la realización presencial de la batería de riesgos psicosocial conforme a la Resolución 2404 de 2019, los empleadores, contratistas y las Administradoras de Riesgos Laborales de carácter público y privado, deben cumplir con la normatividad, guías y lineamiento adaptados a las actuales condiciones de la presente pandemia e implementar las siguientes estrategias mínimas para la intervención de los factores psicosociales, promoción de la salud mental y la prevención de los problemas y trastornos mentales por el SARS-CoV-2 (COVID-19).
</t>
  </si>
  <si>
    <t>La circular indica que las medidas de teletrabajo o trabajo remoto deben ser priorizadas para aquellas personas mayores de 60 años o con morbilidades preexistentes, o buscar implementar las alternativas de que trata la circular 033 de 2020 del Ministerio de trabajo; no obstante, da recomendaciones en estos dos casos:
1. para aquellos trabajadores mayores de 60 años sin enfermedades diagnosticadas, el empleador deberá realizar el análisis de reconvención laboral de acuerdo con las condiciones y viabilidades del proceso productivo, para aquellos casos que requieran permaneces en aislamiento preventivo
2. para aquellos trabajadores que tengan comorbilidades identificadas y su actividad no pueda ser desarrollada de manera remota, deben ser priorizadas para trabajar en turnos o cualquier otra forma de organización que reduzca el riesgo de contacto con otras personas</t>
  </si>
  <si>
    <t>Ministerio de salud y protección social</t>
  </si>
  <si>
    <t xml:space="preserve">Recomendaciones para reactivación de actividades sector construcción en el masco del aislamiento preventivo obligatorio o cuarentena nacional. </t>
  </si>
  <si>
    <t>Secretaría Distrital de Salud</t>
  </si>
  <si>
    <t>Es necesario que todas las empresas del sector de la construcción y sus cadenas de suministro, implementen y/o intensifiquen las medidas impartidas en la Circular Conjunta 001 de 11 de abril de 2020, en articulación con las directrices establecidas en el Decreto 1072 de 2015, a través de la jerarquía de controles, identificando allí formas de controlar los riesgos a los que se exponen los trabajadores.
 Se recomienda reforzar las medidas de control de ingeniería para reducir la exposición y proteger no solo a los trabajadores y sus familias, sino a personas que asisten o desarrollan algún proceso dentro de la empresa u obra.
 Las acciones que genera la empresa deben estar adheridas al Plan de Trabajo Anual del Sistema de Gestión de la Seguridad y Salud en el Trabajo (SG-SST), frente a la contención del COVID-19.
 Establecer líderes de seguridad y salud en el trabajo por áreas que aporten en la recordación de buenas prácticas para la prevención de la propagación de COVID-19.</t>
  </si>
  <si>
    <t>Mientras exista la Emergencia Económica, Social y Ecológica no pueden ser negados los beneficios y prerrogativas contenidos en los Decretos 488 de 2020 y Decreto 500 de 2020</t>
  </si>
  <si>
    <t>Ministerio de Trabajo</t>
  </si>
  <si>
    <t>Mientras exista la Emergencia Económica, Social y Ecológica no pueden ser negados los bene+H53:I54ficios y prerrogativas contenidos en los Decretos 488 de 2020 y Decreto 500 de 2020</t>
  </si>
  <si>
    <t>Mecanismos adicionales de protección al empleo que poseen los empleadores:
 1. Licencia remunerada
 2. Modificación de la jornada laboral y concertación de salario 
 3. Modificación o suspensión de los beneficios extralegales 
 4. Concertación de beneficios convencionales, esta figura no puede eliminar los acuerdos de la convención colectiva de trabajo
 Estos mecanismos y las demás medidas planteadas en el Circular 021 de 2020 son mecanismos que favorecen el principio protector del trabajo consagrado en el artículo 25 de la CPC y el artículo 9 del CST</t>
  </si>
  <si>
    <t>5.1. Administradoras de Riesgos Laborales (ARL)
 5.1.1. Fomentar entre los empleadores y contratantes, el fortalecimiento de las acciones destinadas a proteger a los trabajadores, a través de los programas de salud ocupacional, e higiene industrial. 
 5.1.2. Fomentar entre los empleadores y contratantes, el suministro de protectores respiratorios para los trabajadores que participan en la prestación de servicios al público, incluidos los de salud, de acuerdo con el tipo de exposición.
 5.1.3. Capacitar a los trabajadores del sector salud con base en las directrices técnicas definidas por el Ministerio de Salud y Protección Social, dispuestas en su página web www.minsalud.gov.co en el sitio para coronavirus.
 5.1.4. Difundir la información sobre prevención con base en los protocolos adoptados por el Ministerio de Salud y Protección Social y que pueden ser igualmente consultados en su página web.
 5.1.5. Brindar capacitación y asistencia técnica para la protección de trabajadores de aerolíneas, transporte de carga y pasajeros, trabajadores de puertos, bomberos, fuerza pública y defensa civil.
 5.1.6. Capacitar y dar asistencia técnica a las empresas afiliadas para la protección de trabajadores que deben atender público en general.
 5.1.7. Capacitar y asesorar a las empresas y trabajadores afiliados en las actividades preventivas establecidas en la presente circular y en las disposiciones generales definidas por las autoridades sanitarias.</t>
  </si>
  <si>
    <t>Ministro de Salud y Protección Social (E), Directora General de Instituto Nacional de Salud</t>
  </si>
  <si>
    <t>Circular Externa</t>
  </si>
  <si>
    <t>No uso de “huelleros físicos o electrónicos” de uso masivo para recolectar información biométrica (datos sensibles) con miras a prevenir el contagio del COVID-19 a través de contacto indirecto.</t>
  </si>
  <si>
    <t>Superintendencia de Industria y Comercio</t>
  </si>
  <si>
    <t>Se crea una Instancia de Coordinación y Asesoría para el Acceso a Vacunas Seguridad y Eficaces contra el Coronavirus SARS-CoV-2 (COVID-19)</t>
  </si>
  <si>
    <t>Adoptan medidas para el flujo de recursos en el Sistema General de Seguridad Social en Salud y mantener la afiliación al mismo de quienes han perdido la capacidad de pago, en el marco del Estado de Emergencia Económica, Social y Ecológica</t>
  </si>
  <si>
    <t>Crea el auxilio económico a la población cesante, aplica a trabajadores dependientes e independientes cesantes categoría A y B de los sectores público y privado y a las Cajas de Compensación Familiar.</t>
  </si>
  <si>
    <t>Modifica las condiciones para los retiros programados, trasladar mediante el mecanismo especial de pago, la revisión de las reservas asociados al mecanismo especial de pago, y la revisión de las reservas asociados al mecanismo especial de pago establecidos en el Decreto 558 de 2020.</t>
  </si>
  <si>
    <t>Este decreto define algunas medidas tributarias y de control cambiario transitorias en el marco del Estado de Emergencia Económica como la inspección tributaria virtual, la inspección contable virtual y la posibilidad de hacer visitas administrativas virtuales de inspección, vigilancia y control, en materia tributarias y de control cambiario.</t>
  </si>
  <si>
    <t>Ministerio de Hacienda y Crédito Público y crédito publico</t>
  </si>
  <si>
    <t>Modifica el parágrafo 6 del artículo 2 del Decreto Legislativo 639 de 2020, modificado por el Decreto Legislativo 677 del 19 de mayo de 2020, para establecer como potenciales beneficiarios a los establecimientos educativos formales y algunos empleadores formales que no tiene como requisito la inscripción de registro mercantil. Adicionalmente, establece que los pagos o abonos en cuenta que realicen las entidades financieras por concepto del aporte estatal no estarán sujetos a retención en la fuente.</t>
  </si>
  <si>
    <t>Crea y determina las condiciones de acceso del Programa de Apoyo para el Pago de la Prima de Servicios - PAP, de igual forma, establece las condiciones para la entrega de transferencias monetarias no condicionadas como parte del Programa de auxilio a los trabajadores en suspensión contractual.</t>
  </si>
  <si>
    <t>Determina que de manera temporal y transitoria, mientras esté vigente la emergencia sanitaria declarada por el Ministerio de Salud y de Protección Social con ocasión de la pandemia derivada del Coronavirus COVID-19, el empleador deberá reconocer el valor establecido para el auxilio de transporte como auxilio de conectividad digital a los trabajadores que devenguen hasta dos (2) salarios mínimos legales mensuales vigentes y que desarrollen su labor en su domicilio."</t>
  </si>
  <si>
    <t>Ministerio de Tecnologías de la información y las comunicaciones</t>
  </si>
  <si>
    <t>decreto</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</si>
  <si>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</si>
  <si>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</si>
  <si>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dispone una medida para garantizar el acceso a servicios de conectividad en el marco del Estado de Emergencia Económica, Social y Ecológica en todo el territorio nacional"</t>
  </si>
  <si>
    <t>Ministerio de tecnologías de la información y las comunicaciones</t>
  </si>
  <si>
    <t>Por el cual se dispone una medida para garantizar el acceso a servicios de conectividad en el marco del Estado de Emergencia Económica, Social y Ecológica en todo el territorio nacional</t>
  </si>
  <si>
    <t>Autorizo la disminución del anticipo del impuesto sobre la renta para el ejercicio gravable 2020 a un porcentaje de 0 % como anticipo del año gravable 2020, en tanto que para otros sectores el porcentaje a aplicar como anticipo para el año siguiente será del 25 %. La medida aplicará para grandes y pequeños contribuyentes que se encuentren identificados en los dos grupos definidos en el nuevo decreto y otorga tres beneficios específicos para las empresas afectadas por la coyuntura ocasionada por la pandemia: (i) con el beneficio de reducción del anticipo, se les inyecta caja a las empresas más afectadas por $1.2 billones, (ii) se ha reducido el anticipo al 0 % para el sector de las aerolíneas, restaurantes, bares, hoteles, agencias de viaje, sector de eventos públicos, artísticos y deportivos, y (iii) se reduce al 25 % para los 32 sectores de la economía que más bajaron sus ventas, como el sector textil, marroquinería, explotación de petróleo y gas y metalúrgica básica, entre otras</t>
  </si>
  <si>
    <t>Indico que la tasa de interés moratoria transitoria. Para las obligaciones tributarias y las relacionadas con el Sistema General de la Protección Social a cargo de la Unidad Administrativa Especial de Gestión Pensional y Parafiscales (UGPP), que se paguen hasta el treinta (30) de noviembre de 2020, y para las facilidades o acuerdos de pago que se suscriban desde la vigencia de este Decreto Legislativo, la tasa de interés de mora establecida en el artículo 635 del estatuto tributario. Igualmente establecido facilidades de pago abreviadas para los contribuyentes que presenten sus declaraciones tributarias, durante el periodo comprendido entre el primero (1) de abril al primero (1) de julio del año 2020 y presenten mora en el pago, podrán solicitar facilidades o acuerdos de pago mediante procedimiento abreviado, hasta el seis (6) de agosto de 2020. Finalmente amplio los plazos para la conciliación contencioso administrativa, terminación por mutuo acuerdo y favorabilidad tributaria.</t>
  </si>
  <si>
    <t>Por el cual se prorroga la vigencia del Decreto 636 del 6 de mayo de 2020 "por el cual se imparten instrucciones en virtud de la emergencia sanitaria generada por la pandemia del Coronavirus COVID-19, y el mantenimiento del orden público" prorrogando el aislamiento preventivo obligatorio en Colombia</t>
  </si>
  <si>
    <t>Ministerio del interior</t>
  </si>
  <si>
    <t>Se prorroga la vigencia del Decreto 636 del 6 de· mayo de 2020 "por el cual se imparten instrucciones en virtud de la emergencia sanitaria generada por la pandemia del Coronavirus COVID-19, y el mantenimiento del orden público</t>
  </si>
  <si>
    <t>Por el cual se incorpora una enfermedad directa a la tabla de enfermedades laborales y se dictan otras disposiciones</t>
  </si>
  <si>
    <t xml:space="preserve">por el cual las empresas que se cataloguen como micro, pequeñas o medianas de acuerdo a lo establecido en el decreto 1074 de 2015 podrán pagar la segunda cuota del impuesto de renta del año gravable 2019 entre el 9 de noviembre al 7 de diciembre de 2020 dependiendo de los dos últimos dígitos de su nit </t>
  </si>
  <si>
    <t xml:space="preserve">Por el cual las empresas que se cataloguen como micro, pequeñas o medianas de acuerdo a lo establecido en el decreto 1074 de 2015 podrán pagar la segunda cuota del impuesto de renta del año gravable 2019 entre el 9 de noviembre al 7 de diciembre de 2020 dependiendo de los dos últimos dígitos de su nit </t>
  </si>
  <si>
    <t xml:space="preserve">	"Crea el Programa de apoyo al empleo formal- PAEF, con cargo a los recursos del Fondo de Mitigación de Emergencias -FOME, como un programa social del Estado que otorgará al beneficiario del mismo un aporte monetario mensual de naturaleza estatal, y hasta por tres veces, con el objeto de apoyar y proteger el empleo formal del país durante la pandemia del nuevo coronavirus COVID-19. Determina los beneficiarios , procedimientos para la postulación, temporalidad del programa , la inembargabilidad de los aportes y la virtualidad para el proceso"</t>
  </si>
  <si>
    <t>Ministerio de Hacienda y Crédito Público y Crédito publico</t>
  </si>
  <si>
    <t>"Por el cual se adiciona el título 18 a la parte 2 del libro 2 del Decreto 1078 de 2015, Decreto Único Reglamentario del Sector de Tecnologías de la Información y las Comunicaciones, para establecer los canales oficiales de reporte de información durante las emergencias sanitarias"</t>
  </si>
  <si>
    <t>Ministerio DE Tecnologías DE LA Información y LAS COMUNICACIONES</t>
  </si>
  <si>
    <t>Se corrigen errores formales en el Decreto Legislativo 538 de 2020, Por el cual se adoptan medidas en el sector salud, para contener y mitigar la pandemia de COVID-19 y garantizar la prestación de los servicios de salud, en el marco del Estado de Emergencia Económica, Social y Ecológica"</t>
  </si>
  <si>
    <t>Este decreto adopta medidas en el ámbito de la seguridad social con el fin de proteger los derechos de los pensionados y los beneficiarios del Servicio Social Complementario de Beneficios Económicos Periódicos - BEPS y los beneficiarios del Programa de Subsidio al Aporte a Pensión, durante la vigencia de la Emergencia Sanitaria. Entre las que se encuentra la Improcedencia temporal de pérdida del subsidio al aporte a la pensión, la modificación de requisitos para e/ pago de mesadas pensiona/es y asignaciones de retiro por medio de terceros autorizados y el Pago de las anualidades vitalicias del mecanismo de Beneficios Económicos Periódicos· BEPS</t>
  </si>
  <si>
    <t>Presidencia de la republica</t>
  </si>
  <si>
    <t>Se autoriza a Findeter- a otorgar créditos directos a empresas de servicios públicos domiciliarios oficiales, mixtas y privadas vigiladas por Superintendencia de Servicios Públicos Domiciliarios, con fin de dotarlas de liquidez o capital de trabajo, para implementar las medidas que Gobierno nacional adopte para conjurar los efectos de la Emergencia Económica, Social y Ecológica declarada a través del Decreto 417 2020.</t>
  </si>
  <si>
    <t>"Define los subsidios para los servicios de acueducto, alcantarillado y aseo de igual forma autoriza a el pago de servicios públicos de acueducto, alcantarillado y aseo por entidades territoriales. Hasta el 31 de diciembre de 2020 según su disponibilidad de recursos. De igual forma se autoriza el pago diferido de los servicios públicos de acueducto, alcantarillado y/o aseo para las entidades sin ánimo de lucro como Zoológicos, Tenedores de Fauna, Aviario, Acuarios y Jardines Botánicos o entidades afines."</t>
  </si>
  <si>
    <t>Ministerio de vivienda, ciudad y territorio</t>
  </si>
  <si>
    <t>Define los subsidios para los servicios de acueducto, alcantarillado y aseo de igual forma autoriza a el pago de servicios públicos de acueducto, alcantarillado y aseo por entidades territoriales. Hasta el 31 de diciembre de 2020 según su disponibilidad de recursos. De igual forma se autoriza el pago diferido de los servicios públicos de acueducto, alcantarillado y/o aseo para las entidades sin ánimo de lucro como Zoológicos, Tenedores de Fauna, Aviario, Acuarios y Jardines Botánicos o entidades afines.</t>
  </si>
  <si>
    <t>Este decreto permite destinar ingresos y rentas del Presupuesto General de la Nación durante la vigencia fiscal 2020 para hacer frente a la Emergencia, igualmente autoriza a las secciones y entidades que hacen parte del Presupuesto General de la Nación para que de su presupuesto de funcionamiento o inversión, durante la presente vigencia fiscal, realicen convenios interadministrativos con el Ministerio de Hacienda y Crédito Público y Crédito Público como administrador del Fondo de Mitigación de Emergencias – FOME.</t>
  </si>
  <si>
    <t>Ministerio de Hacienda y Crédito Público</t>
  </si>
  <si>
    <t>"Se faculta a la Agencia para la Reincorporación y la Normalización para que otorgue un apoyo económico excepcional por valor de ciento sesenta mil pesos ($160.000,00 M.L) durante tres (3) meses a las personas desmovilizadas de grupos armados organizados al margen de la ley durante la vigencia de la Emergencia Sanitaria declarada por el Ministerio de Salud y Protección Social, con ocasión de la pandemia derivada del Coronavirus COVID-19."</t>
  </si>
  <si>
    <t>Se crea el impuesto solidario por el COVID-19, que tiene como sujetos pasivos a los servidores públicos y las personas naturales vinculadas mediante contrato de prestación de servicios profesionales y de apoyo a la gestión pública, de salarios y honorarios mensuales periódicos de diez millones de pesos ($10.000.000) o más, de la rama ejecutiva de los niveles nacional, departamental, municipal y distrital en el sector central y descentralizado; de las ramas legislativa y judicial; de los órganos autónomos e independientes, de la Registraduría nacional del estado Civil, del consejo nacional Electoral, y de los organismos de control y de las Asambleas y Concejos Municipales y Distritales. Quienes aportaran de 10% a 15 % de su salario conforme a sus asignación mensual. Para los demás funcionarios el aporte es voluntario y depende de las escalas salariales definidas en el decreto.</t>
  </si>
  <si>
    <t>Este decreto suspende los términos de prescripción y de caducidad previstos en cualquier norma sustancial o procesal para derechos, acciones, medios control o para presentar demandas la Judicial o ante los tribunales arbitrales, sean de meses o años, que se encuentran suspendidos el 16 marzo 2020 hasta el día que Consejo Superior de la Judicatura disponga la reanudación los términos judiciales. De igual forma suspende los términos procesales de inactividad para el desistimiento tácito previstos en el artículo 317 del CGP y en el artículo 178 del CPACA.</t>
  </si>
  <si>
    <t>Ministerio de justicia y del derecho</t>
  </si>
  <si>
    <t>Se crea una subcuenta temporal para la contención y mitigación de la emergencia declarada por el Decreto 417 del 17 de marzo de 2020, la cual tendrá por objeto financiar la provisión de bienes, servicios y obras requeridas para contener, mitigar y evitar la extensión de los efectos adversos derivados de la pandemia COVID- 19, esta será administrada por el Fondo Nacional de Gestión del Riesgo de Desastres.</t>
  </si>
  <si>
    <t>Este decreto adopta medidas en el ámbito del Sistema General de Pensiones, para brindar mayor liquidez a los empleadores y trabajadores dependientes e independientes, y proteger a los pensionados bajo la modalidad de retiro programado, que reciben un SMLMV.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y sobrevivencia del Régimen de Prima Media, según corresponda, así como el valor de la comisión de administración.
 La cotización de que trata este artículo será pagada de la siguiente manera: El 75% por el empleador y el 25% restante por el trabajador. Por su parte, los trabajadores independientes pagarán el 100% de esta cotización.
 El Ministerio de Salud y Protección Social realizará las modificaciones temporales que correspondan a la Planilla Integrada de Liquidación de Aportes -PILA, para dar cumplimiento a lo establecido en el presente Decreto Legislativo.</t>
  </si>
  <si>
    <t>Este decreto adopta medidas en el ámbito del Sistema General de Pensiones, para brindar mayor liquidez a los empleadores y trabajadores dependientes e independientes, y proteger a los pensionados bajo la modalidad de retiro programado, que reciben un SMLMV.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y sobrevivencia del Régimen de Prima Media, según corresponda, así como el valor de la comisión de administración.
 La cotización de que trata este artículo será pagada de la siguiente manera: El 75% por el empleador y el 25% restante por el trabajador. Por su parte, los trabajadores independientes pagarán el 100% de esta cotización.
 El Ministerio de Salud y Protección Social realizará las modificaciones temporales que correspondan a la Planilla Integrada de Liquidación de Aportes -PILA, para dar cumplimiento a lo establecido en el presente Decreto Legislativo.</t>
  </si>
  <si>
    <t>Se toman medidas para que la población acceda de manera permanente a los servicios de telecomunicaciones y para su oportuna atención, así como el ejercicio sus durante la emergencia, se determina que el servicio no sea suspendido por razones patrimoniales como la falta pago o la mora en el pago del servicio. Igualmente, se determina que los proveedores de red no podrán suspender las labores de instalación, mantenimiento y adecuación de las requeridas para la emergencia.</t>
  </si>
  <si>
    <t>Define 211 bienes a los cuales se les aplica exención del impuesto sobre las ventas ·IVA. necesarios para la prevención, diagnóstico y tratamiento del Coronavirus COVID-19, de igual forma, se estipulan medidas para la facilitación de su importación y venta en el territorial nacional es una acción necesaria para garantizar el abastecimiento y la disponibilidad de bienes e insumas médicos necesarios e indispensables para hacer frente a la Emergencia Sanitaria.</t>
  </si>
  <si>
    <t>Adopta medidas en de contratación estatal para la adquisición en el mercado internacional de dispositivos médicos y elementos de personal, atendiendo criterios de inmediatez como consecuencia de las turbulencias del global de bienes para mitigar la pandemia Coronavirus COVID-19.</t>
  </si>
  <si>
    <t>Este decreto determina que durante el término de la emergencia sanitaria, con ocasión de la pandemia derivada del Coronavirus COVID-19, el Ministerio de Salud y Protección Social esta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Los gobernadores y alcaldes estarán sujetos a los protocolos que sobre bioseguridad expida el Ministerio.</t>
  </si>
  <si>
    <t>Este decreto autoriza transitoriamente en el término de la emergencia sanitaria declarada por el Ministerio de Salud y Protección Social, la salud departamental o distrital o las direcciones territoriales de salud autorizar la prestación de servicios fuera de las instalaciones convencionales, ampliar la capacidad del sistema de salud habilitado, prestar servicios mediante otras modalidades, de igual forma centraliza la gestión de la Unidades de Cuidado Intensivo y de las Unidades de Cuidado Intermedio, en caso de alta demanda, las entidades territoriales por medio de los Centros Reguladores de Urgencias, Emergencias y Desastres -CRUE-, quien asumirán el control de la oferta y disponibilidad de camas de Unidades de Cuidados Intensivos y de Unidades de Cuidados Intermedios. Además prevé distribución de recursos para la atención de la emergencia a Instituciones Prestadoras de Servicios de Salud privadas o mixtas que apoyen en la prestación de servicios para garantizar la atención a la población afectada por la pandemia de COVID-19.</t>
  </si>
  <si>
    <t>Este decreto mantiene las medidas adoptadas por el Decreto 440 del 20 de marzo de 2020 mientras dure el estado de emergencia sanitaria, medidas relacionadas con contratación estatal y adquisición de bienes, como la contratación de urgencia, la adquisición de bienes en grandes superficies y los términos de suspensión, adición modificación de contratos y la agregación por demanda.</t>
  </si>
  <si>
    <t>Se establecen nuevas fechas para la presentación y pago de la declaración del impuesto sobre la renta y complementarios del año gravable 2019, de los Grandes Contribuyentes y Personas Jurídicas, así como nuevas fechas para la presentación de la declaración de activos en el exterior para Grandes Contribuyentes y Personas Jurídicas establecido en el artículo 1.6.1.13.2.11. del Decreto 1625 de 2016, Único Reglamentario en Materia Tributaria.
 PAGO SEGUNDA CUOTA 
 Si el último dígito es Hasta el día
 O 21 de abril de 2020
 9 22 de abril de 2020
 8 23 de abril de 2020
 7 24 de abril de 2020
 6 27 de abril de 2020
 5 28 de abril de 2020
 4 29 de abril de 2020
 3 30 de abril de 2620
 2 4 de mayo de 2020
 1 5 de mayo de 2020
 Declaración Y PAGO TERCERA CUOTA
 Si el último dígito es Hasta el día
 O 9 de junio de 2020
 9 10 de junio de 2020
 8 11 de junio de 2020
 7 12 de junio de 2020
 6 16 de junio de 2020
 5 17 de junio de 2020
 4 18 de junio de 2020
 3 19 de junio de 2020
 2 23 de junio de 2020
 1 24 de junio de 2020</t>
  </si>
  <si>
    <t>Se establecen nuevas fechas para la presentación y pago de la declaración del impuesto sobre la renta y complementarios del año gravable 2019, de los Grandes Contribuyentes y Personas Jurídicas, así como nuevas fechas para la presentación de la declaración de activos en el exterior para Grandes Contribuyentes y Personas Jurídicas establecido en el artículo 1.6.1.13.2.11. del Decreto 1625 de 2016, Único Reglamentario en Materia Tributaria.
PAGO SEGUNDA CUOTA 
 Si el último dígito es Hasta el día
 0   21 de abril de 2020
 9  22 de abril de 2020
 8  23 de abril de 2020
 7  24 de abril de 2020
 6  27 de abril de 2020
 5  28 de abril de 2020
 4  29 de abril de 2020
 3  30 de abril de 2620
 2  4 de mayo de 2020
 1  5 de mayo de 2020
 Declaración Y PAGO TERCERA CUOTA
 Si el último dígito es Hasta el día
0   9 de junio de 2020
 9  10 de junio de 2020
 8  11 de junio de 2020
 7  12 de junio de 2020
 6  16 de junio de 2020
 5  17 de junio de 2020
 4  18 de junio de 2020
 3  19 de junio de 2020
 2  23 de junio de 2020
 1  24 de junio de 2020</t>
  </si>
  <si>
    <t>Este decreto crea el Programa Ingreso Solidario, bajo la administración del Ministerio de Hacienda y Crédito Público y Crédito Público, mediante el cual se entregarán transferencias monetarias no condicionadas con cargo a los recursos del Fondo de Mitigación de Emergencias -FOME en favor de las personas y hogares en situación de pobreza y vulnerabilidad, que no sean beneficiarios de los programas Familias en Acción, Protección Social al Adulto Mayor - Colombia Mayor, Jóvenes en Acción o de la compensación del impuesto sobre las ventas - IVA, por el tiempo que perduren las causas que motivaron la declaratoria del Estado de Emergencia Económica, Social y Ecológica.</t>
  </si>
  <si>
    <t>El Presente Decreto Legislativo aplica para aquellos proyectos de inversión que, en el marco de la declaratoria del Estado de Emergencia Económica, Social y Ecológica de que trata el Decreto Legislativo 417 del 17 de marzo de 2020, y de una calamidad pública departamental y municipal, sean presentados para su 'financiación a través de recursos provenientes de asignaciones directas y del 40% del Fondo de Compensación Regional del Sistema General de Regalías, después del 17 de marzo de 2020, y que tengan por objeto hacer frente a los hechos que originaron la declaratoria de Emergencia Económica, Social y Ecológica o contrarrestar sus efectos.
 Así mismo, aplicará para la verificación de requisitos de los proyectos de inversión que, con el mismo objeto, pretendan su financiación con recursos provenientes del 60% del Fondo de Compensación Regional y del Fondo de Desarrollo Regional.</t>
  </si>
  <si>
    <t>" Este decreto faculta por el tiempo que dure la Emergencia Económica Social y Ecológica a los gobernadores y alcaldes para realizar las adiciones, modificaciones, traslados y demás operaciones presupuestales para atenderla emergencia en el marco de sus competencias. "</t>
  </si>
  <si>
    <t>Inclusión de las al publicas: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</si>
  <si>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 xml:space="preserve">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</si>
  <si>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Este decreto autoriza el otorgamiento periodos gracia en capital e intereses en los créditos para adquisición de vivienda o contratos de habitacional que cuenten con el beneficio de cobertura de tasa de interés, que se pacten entre beneficiarios y la respectiva entidad Bancaria conforme a las instrucciones de la Superintendencia Financiera mediante circular externa 007 de 2020. Para ello incluye parágrafo transitorio en los artículos 10.1.5.2.1 Y 10.1.7.1.5 Decreto 1068 2015 y los artículos 2.1.1 1.1.4.2.5 Y 2.1.3.1.5 del Decreto 1077 201.5</t>
  </si>
  <si>
    <t>"Con el objetivo de optimizar el uso del capital de entidades financieras de propiedad estatal, este decreto autoriza la transferencia dichos recursos al Fondo Nacional de Garantías, para que respalde la emisión de nuevos créditos con el fin de mantener activas las relaciones crediticias y financiar tanto a micro, pequeñas y medianas empresas, así como a personas naturales, que han dejado de percibir ingresos por su condición de trabajadores independientes o desempleo."</t>
  </si>
  <si>
    <t>Este decreto establece los mecanismos para garantizar el cumplimiento de las funciones de las autoridades respetando los lineamientos del Estado de Emergencia. Entre las cuales se destacan: • Se señala el deber dar a conocer en las páginas web los canales oficiales de comunicación e información mediante los cuales prestarán los servicios, así como los mecanismos tecnológicos que emplearán para el registro y respuesta de las peticiones. • Durante la emergencia se modifican los términos de respuesta de las peticiones de la siguiente manera: Plazo general: los treinta (30) días siguientes a su recepción. Información y documentos: veinte (20) días siguientes a su recepción y Consultas: (35) días siguientes a su recepción. • Podrán suspender, mediante acto administrativo, los términos de las actuaciones administrativas o jurisdiccionales en sede administrativa. Esta suspensión podrá ser total o parcial y también aplica para el pago de Sentencias Judiciales. • Remisión de copias simples de Documentos para reconocimiento de pago en Materia pensional. • Se asegura la continuidad en la prestación de los servicios de justicia alternativa, los procesos arbitrales y los trámites de conciliación extrajudicial, amigable composición y procedimientos de insolvencia de persona natural no comerciante se adelantarán mediante el uso de tecnologías de la comunicación y la información, de acuerdo con las instrucciones administrativas que impartan los centros de arbitraje y conciliación y las entidades públicas en las que se tramiten. • Se aplazarán los procesos de selección que actualmente se estén adelantando para proveer empleos de carrera del régimen general, especial constitucional o específico, que se encuentren en la etapa de reclutamiento o de aplicación de pruebas.
 Ampliación de la vigencia de permisos, autorizaciones, certificados y licencias. Cuando un permiso, autorización, certificado o licencia venza durante el término de vigencia de la Emergencia Sanitaria declarada por el Ministerio de Salud y Protección Social y cuyo trámite de renovación no pueda ser realizado con ocasión de las medidas adoptadas para conjurarla, se entenderá prorrogado automáticamente el permiso, autorización, certificado y licencia hasta un mes (1) más contado a partir de la superación de la Emergencia Sanitaria declarada por el Ministerio de Salud y Protección Social. 
 Superada la Emergencia Sanitaria declarada por el Ministerio de Salud y Protección Social el titular del permiso, autorización, certificado o licencia, deberá realizar el trámite ordinario para su renovación.</t>
  </si>
  <si>
    <t>Este decreto establece los mecanismos para garantizar el cumplimiento de las funciones de las autoridades respetando los lineamientos del Estado de Emergencia. Entre las cuales se destacan: • Se señala el deber dar a conocer en las páginas web los canales oficiales de comunicación e información mediante los cuales prestarán los servicios, así como los mecanismos tecnológicos que emplearán para el registro y respuesta de las peticiones. • Durante la emergencia se modifican los términos de respuesta de las peticiones de la siguiente manera: Plazo general: los treinta (30) días siguientes a su recepción. Información y documentos: veinte (20) días siguientes a su recepción y Consultas: (35) días siguientes a su recepción. • Podrán suspender, mediante acto administrativo, los términos de las actuaciones administrativas o jurisdiccionales en sede administrativa. Esta suspensión podrá ser total o parcial y también aplica para el pago de Sentencias Judiciales. • Remisión de copias simples de Documentos para reconocimiento de pago en Materia pensional. • Se asegura la continuidad en la prestación de los servicios de justicia alternativa, los procesos arbitrales y los trámites de conciliación extrajudicial, amigable composición y procedimientos de insolvencia de persona natural no comerciante se adelantarán mediante el uso de tecnologías de la comunicación y la información, de acuerdo con las instrucciones administrativas que impartan los centros de arbitraje y conciliación y las entidades públicas en las que se tramiten. • Se aplazarán los procesos de selección que actualmente se estén adelantando para proveer empleos de carrera del régimen general, especial constitucional o específico, que se encuentren en la etapa de reclutamiento o de aplicación de pruebas.
  Ampliación de la vigencia de permisos, autorizaciones, certificados y licencias. Cuando un permiso, autorización, certificado o licencia venza durante el término de vigencia de la Emergencia Sanitaria declarada por el Ministerio de Salud y Protección Social y cuyo trámite de renovación no pueda ser realizado con ocasión de las medidas adoptadas para conjurarla, se entenderá prorrogado automáticamente el permiso, autorización, certificado y licencia hasta un mes (1) más contado a partir de la superación de la Emergencia Sanitaria declarada por el Ministerio de Salud y Protección Social. 
 Superada la Emergencia Sanitaria declarada por el Ministerio de Salud y Protección Social el titular del permiso, autorización, certificado o licencia, deberá realizar el trámite ordinario para su renovación.</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</si>
  <si>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Además,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
 Artículo 1. Objeto. El presente Decreto tiene como objeto adoptar medidas en el ámbito laboral con el fin de promover la conservación del empleo y brindar alternativas a trabajadores y empleadores dentro de la Emergencia Económica, Social y Ecológica, declarada por el Gobierno nacional por medio del Decreto 417 del 17 de marzo de 2020.
 Artículo 2. Ámbito de aplicación. El presente Decreto se aplicará a empleadores y trabajadores, pensionados connacionales fuera del país, Administradoras de Riesgos Laborales de orden privado, Sociedades Administradoras de Fondos de Pensiones y de Cesantías de carácter privado que administren cesantías y Cajas de Compensación Familiar. 
 Artículo 5. Recursos del Sistema de Riesgos Laborales para enfrentar el Coronavirus COVID-19.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</si>
  <si>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Además,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
 Artículo 1. Objeto. El presente Decreto tiene como objeto adoptar medidas en el ámbito laboral con el fin de promover la conservación del empleo y brindar alternativas a trabajadores y empleadores dentro de la Emergencia Económica, Social y Ecológica, declarada por el Gobierno nacional por medio del Decreto 417 del 17 de marzo de 2020.
 Artículo 2. Ámbito de aplicación. El presente Decreto se aplicará a empleadores y trabajadores, pensionados connacionales fuera del país, Administradoras de Riesgos Laborales de orden privado, Sociedades Administradoras de Fondos de Pensiones y de Cesantías de carácter privado que administren cesantías y Cajas de Compensación Familiar. 
 Artículo 5. Recursos del Sistema de Riesgos Laborales para enfrentar el Coronavirus
 COVID-19.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</si>
  <si>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Este decreto faculta al Ministerio de y Social para durante tiempo de la emergencia social, económica y ecológica para flexibilizar los requisitos la evaluación de solicitudes de registro sanitario, permiso comercialización o notificación sanitaria obligatoria así como, la comercialización , distribución y adquisición de medicamentos, productos fitoterapéuticos, dispositivos equipos biomédicos, reactivos de diagnóstico in vitro necesarios para la atención del COVID, Además también se habilita al INVIMA para declarar de interés en salud pública los medicamentos, dispositivos médicos, vacunas y otras tecnologías en salud que sean utilizadas para el diagnóstico, prevención y tratamiento del COVID-19 y de esta manera priorizar las solicitudes de registro sanitario. "</t>
  </si>
  <si>
    <t>Este decreto faculta al Ministerio de Salud y Protección Social para durante tiempo de la emergencia social, económica y ecológica para flexibilizar los requisitos la evaluación de solicitudes de registro sanitario, permiso comercialización o notificación sanitaria obligatoria así como, la comercialización , distribución y adquisición de medicamentos, productos fitoterapéuticos, dispositivos equipos biomédicos, reactivos de diagnóstico in vitro necesarios para la atención del COVID, Además también se habilita al INVIMA para declarar de interés en salud pública los medicamentos, dispositivos médicos, vacunas y otras tecnologías en salud que sean utilizadas para el diagnóstico, prevención y tratamiento del COVID-19 y de esta manera priorizar las solicitudes de registro sanitario. "</t>
  </si>
  <si>
    <t>Este decreto reglamentar algunos mecanismos para facilitar el acceso las a fuentes financiación para atender gastos a la inversión, en tanto puedan contribuir a aliviar presiones de liquidez devenidas una emergencia económica, y ecológica . Para solventar los gastos de funcionamiento de las entidades estatales de manera expedita y de carácter extraordinaria.</t>
  </si>
  <si>
    <t>Mediante el decreto se solicita a la Financiera Desarrollo Territorial S.A. -Findeter y el Banco de Comercio Exterior de Colombia S.A., -Bancóldex, que implementen líneas crédito directo para la financiación proyectos y actividades orientadas a mitigar los del COVID-19. Además autorizar a la Financiera de Desarrollo Territorial S.A. para otorgar excepcionalmente crédito a municipios, distritos y departamentos, con una compensada priorizando solicitudes presentadas por los municipios de 5 y 6, departamentos de 2, 3 Y 4 Y los distritos</t>
  </si>
  <si>
    <t>Por el cual se modifica el Decreto 2555 de 2010 en lo relacionado con el Fondo Nacional de Garantías S.A.</t>
  </si>
  <si>
    <t>Se declaran que los servicios de telecomunicaciones son esenciales incluidos los servicios de radiodifusión sonora, los de televisión y los servicios postales, servicios públicos esenciales.</t>
  </si>
  <si>
    <t>Esta norma establece las medidas para garantizar la salud de los servidores de las comisarías de familia y la atención personalizada a las y los usuarios mediante la utilización de medios tecnológicos, que permitan reducir la congregación personas en dependencias, sin que ello afecte la continuidad y efectividad de las actuaciones administrativas y jurisdiccionales a su cargo.</t>
  </si>
  <si>
    <t>Mediante este decreto se pretende acelerar la entrega de la compensación del impuesto sobre las ventas - IVA, resulta necesario que sea el Departamento Nacional de Planeación -DNP el encargado de expedir la resolución con el listado de beneficiarios de la compensación."
 Para efectos de la aplicación del artículo 21 de la Ley 2010 de 2019 y del Decreto 419 2020, durante el tiempo que persistan las consecuencias económicas adversas para los hogares más vulnerables del país como consecuencia del Estado de Emergencia Económica, Social y Ecológica declarado mediante el Decreto 417 de 2020, el departamento Nacional de Planeación - DNP será la entidad encargada de determinar el listado de los hogares o personas más vulnerable, quienes serán los beneficiarios de la compensación del impuesto sobre las ventas — IVA, y el Consejo Superior de Política Fiscal -CONFIS determinará el monto de dicha compensación.</t>
  </si>
  <si>
    <t>Mediante este decreto se da la reinstalación y/o reconexión inmediata del servicio de acueducto a los suscriptores residenciales suspendidos y/o cortados y se ordena la suspensión temporal de los incrementos tarifarios de los servicios públicos domiciliarios de acueducto y alcantarillado.</t>
  </si>
  <si>
    <t>Esta norma amplio los plazos para la presentación de la declaración del impuesto sobre la renta y complementarios que vencen entre el veintiuno (21) de abril y el cinco (05) de mayo del año 2020, atendiendo el último dígito del Número de Identificación Tributaria -NIT.</t>
  </si>
  <si>
    <t>Artículo 1.3.1.19.3. Beneficiarios y monto de la compensación. El Ministerio de Hacienda y Crédito Público y Crédito Público determinará mediante resolución el listado de los beneficiarios y el monto de la compensación del impuesto sobre las ventas (IVA), conforme con la metodología de focalización establecida por el Departamento Nacional de Planeación (DNP) y teniendo en cuenta en todo caso, el Marco Fiscal de Mediano Plazo y la disponibilidad presupuestal. 
 Para efectos de lo previsto en el inciso anterior, el Ministerio de Hacienda y Crédito Público y Crédito Público podrá solicitar a las entidades competentes una lista que especifique de manera clara e individualizada las personas que cumplen con los criterios de focalización establecidos en este Capítulo.</t>
  </si>
  <si>
    <t xml:space="preserve">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 </t>
  </si>
  <si>
    <t>Ministerio de comercio , industria y turismo</t>
  </si>
  <si>
    <t>Reuniones no presenciales de las juntas de socios, asambleas generales de accionistas o juntas directivas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t>
  </si>
  <si>
    <t xml:space="preserve">Por el cual se dictan medidas de orden laboral, dentro del Estado de Emergencia Económica, Social y Ecológica </t>
  </si>
  <si>
    <t xml:space="preserve">Adoptar medidas en el ámbito laboral con el fin de promover la conservación del empleo y brindar alternativas a trabajadores dentro de la Emergencia Económica, Social y Ecológica, declarada por el Gobierno nacional. </t>
  </si>
  <si>
    <t>Medidas para garantizar la prevención, diagnóstico y tratamiento del COVID-19</t>
  </si>
  <si>
    <t>Medidas de bioseguridad para mitigar, evitar la propagación y realizar el
adecuado manejo de la pandemia del Coronavirus  COVID-19</t>
  </si>
  <si>
    <t>Medidas de bioseguridad para mitigar, evitar la propagación y realizar el adecuado manejo de la pandemia del Coronavirus  COVID-19</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</si>
  <si>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</si>
  <si>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Ministerio de comercio, industria y turismo</t>
  </si>
  <si>
    <t>Directiva</t>
  </si>
  <si>
    <t>Medidas para atender la contingencia generada por el COVID-19, a partir de uso de las tecnologías, la información y las telecomunicaciones - TIC.</t>
  </si>
  <si>
    <t>Presidencia de la República</t>
  </si>
  <si>
    <t>Implementación de los planes de preparación y respuesta ante el riesgo de introducción del nuevo Coronavirus en el territorio nacional.</t>
  </si>
  <si>
    <t>Por la cual se modifica el artículo 7 de la Resolución 1463 de 2020 en relación con la ampliación de las fuentes de consulta de la ADRES para para verificar los municipios y áreas no municipalizadas sin laboratorios avalados para SARS-CoV-2. [COVID-19]</t>
  </si>
  <si>
    <t>Se determina la integración y el reglamento operativo para el funcionamiento de la Instancia de Coordinación y Asesoría para el Acceso a Vacunas Seguridad y Eficaces contra el Coronavirus SARS-CoV-2 (COVID-19).</t>
  </si>
  <si>
    <t>Por medio de la cual se dictan disposiciones transitorias en relación con la vigencia de los certificados de acreditación en salud y el seguimiento a las IPS acreditadas.</t>
  </si>
  <si>
    <t>Artículo 1°. Ampliación de la vigencia de los certificados de acreditación. La vigencia de los certificados de acreditación otorgados a las instituciones prestadoras de servicios de salud -IPS, que expiren a partir de la fecha de expedición de este acto administrativo y hasta tanto dure la emergencia sanitaria, se ampliará por el término de doce (12) meses.
El acreditador comunicará a tales IPS, la fecha desde la cual se amplía el término de vigencia de su certificado de acreditación.
Artículo 2°. Evaluaciones virtuales. Mientras dure la emergencia sanitaria, el ente acreditador podrá ajustar los procedimientos para implementar un modelo de evaluación virtual para el seguimiento de las instituciones prestadoras de servicios de salud que se encuentren acreditadas.</t>
  </si>
  <si>
    <t>Integrar y establecer medidas para la operación y entrega del beneficio establecido en el art. 6 del Decreto legislativo 488 de 27 de marzo de 2020 y la modificación parcial y temporal al articulo 12 de la ley 1636 de 2013 contemplada en el art 3 del decreto legislativo 770 de 2020</t>
  </si>
  <si>
    <t>Artículo 1. Modifíquese el Anexo Técnico 1 "Glosario de Términos PILA" de la Resolución 2388 de 2016, en el sentido de adicionar el acápite "Tarifas a cotizar para el Sistema General de Pensiones".</t>
  </si>
  <si>
    <t>Artículo 1. Objeto. La presente resolución tiene por objeto establecer el Sistema de Información para el reporte y seguimiento en salud de las personas afectadas por COVID-19, y los mecanismos de integración de la información de la atención en salud, vigilancia, seguimiento y control en salud pública, atención de emergencias, acciones individuales y colectivas de prevención en salud, que será reportada por las entidades que generan, operan y proveen la información relaciona con este brote.
 Artículo 4. Plazos para el reporte de la información. Las entidades señaladas en el artículo 2 de la presente resolución reportarán diariamente al Ministerio de Salud y Protección Social la información detallada en el artículo anterior.</t>
  </si>
  <si>
    <t>SUSPENDER durante la vigencia de la emergencia sanitaria decretada por el Ministerio de Salud y Protección Social, los términos en los procesos administrativos de determinación, sancionatorios, de discusión, por interposición de recursos de reconsideración o
 acción de revocatoria directa, y cobro de las Contribuciones Parafiscales de la Protección Social, adelantados por la UGPP.
 De conformidad con lo dispuesto en el inciso 3º del artículo 6º del Decreto Legislativo 491 de 2020, los términos de las actuaciones administrativas se reanudarán a partir del día hábil siguiente a la superación de la Emergencia Sanitaria declarada por el Ministerio de Salud y Protección Social.
 Parágrafo 1º. Lo dispuesto en el presente artículo aplica igualmente para la decisión de las solicitudes de Terminación por Mutuo Acuerdo y Conciliación Judicial por parte del Comité de Conciliación y Defensa Judicial de la UGPP, así como para la interposición y decisión de los
 recursos de reposición y las solicitudes de revocatoria directa contra las actas del comité de Conciliación y Defensa Judicial que niegan las solicitudes de Terminación por Mutuo Acuerdo y Conciliación Judicial.</t>
  </si>
  <si>
    <t>SUSPENDER durante la vigencia de la emergencia sanitaria decretada por el Ministerio de Salud y Protección Social, los términos en los procesos administrativos de determinación, sancionatorios, de discusión, por interposición de recursos de reconsideración o  acción de revocatoria directa, y cobro de las Contribuciones Parafiscales de la Protección Social, adelantados por la UGPP.
 De conformidad con lo dispuesto en el inciso 3º del artículo 6º del Decreto Legislativo 491 de 2020, los términos de las actuaciones administrativas se reanudarán a partir del día hábil siguiente a la superación de la Emergencia Sanitaria declarada por el Ministerio de Salud y Protección Social.
 Parágrafo 1º. Lo dispuesto en el presente artículo aplica igualmente para la decisión de las solicitudes de Terminación por Mutuo Acuerdo y Conciliación Judicial por parte del Comité de Conciliación y Defensa Judicial de la UGPP, así como para la interposición y decisión de los  recursos de reposición y las solicitudes de revocatoria directa contra las actas del comité de Conciliación y Defensa Judicial que niegan las solicitudes de Terminación por Mutuo Acuerdo y Conciliación Judicial.</t>
  </si>
  <si>
    <t>Los trabajadores dependientes e independientes que quedaren cesantes pertenecientes a categorías A y B de las cajas de compensación, que hayan realizado aportes durante un año continuo o discontinuo, podrán recibir 2 salarios mínimos legales mensuales vigentes divididos en 3 mensualidades iguales que se pagaran durante la emergencia por máximo 3 meses. 
 1. Aportes el sistema general de salud y pensiones calculando, sobre un (1) salario mínimo legal mensual vigente. El cesante que así lo considere podrá, con cargo a sus propios recursos cotizar al sistema de pensiones por encima de un (1) salario mínimo legal mensual vigente.
 2. Acceso a la cuota monetaria del subsidio familiar en las condiciones en la legislación vigente aplicable al sistema de subsidio familiar.
 3. Una transferencia económica para cubrir los gastos, de acuerdo con la necesidades y prioridades de consumo de cada beneficiario , por un valor de 2 salarios mínimos mensuales legales vigentes , divididos en 3 mensualidades iguales.</t>
  </si>
  <si>
    <t>Los trabajadores dependientes e independientes que quedaren cesantes pertenecientes a categorías A y B de las cajas de compensación, que hayan realizado aportes durante un año continuo o discontinuo, podrán recibir 2 salarios mínimos legales mensuales vigentes divididos en 3 mensualidades iguales que se pagaran durante la emergencia por máximo 3 meses. 
  1. Aportes el sistema general de salud y pensiones calculando, sobre un (1) salario mínimo legal mensual vigente. El cesante que así lo considere podrá, con cargo a sus propios recursos cotizar al sistema de pensiones por encima de un (1) salario mínimo legal mensual vigente.
 2. Acceso a la cuota monetaria del subsidio familiar en las condiciones en la legislación vigente aplicable al sistema de subsidio familiar.
 3. Una transferencia económica para cubrir los gastos, de acuerdo con la necesidades y prioridades de consumo de cada beneficiario , por un valor de 2 salarios mínimos mensuales legales vigentes , divididos en 3 mensualidades iguales.</t>
  </si>
  <si>
    <t>El Ministerio del trabajo informa que hará uso del poder preferente para evaluar las solicitudes de autorización de despidos colectivos o suspensión temporal de actividades hasta por 120 días, a raíz de las emergencias sanitarias generada por el COVID-19.
 Las solicitudes de empleadores para suspensiones de contrato o despidos colectivos que lleguen a las direcciones territoriales del país y oficinas especiales de la dirección de inspección, vigilancia y control (IVC) del Ministerio del trabajo en Bogotá, quien será la única autorizada para estudiar peticiones.</t>
  </si>
  <si>
    <t>Artículo 1. suspender los términos procesales de los expedientes disciplinarios (Ley 734 de 2002), por el período comprendido entre el diecisiete (17) de marzo de dos mil veinte 2020 al treinta y uno (31) de marzo de dos mil veinte, adelantados tanto en primera instancia por la Oficina de Control Disciplinario Interno, como por la segunda instancia, en cabeza del Ministro de Hacienda y Crédito Público.
 Parágrafo. Al término de este plazo se expedirán las decisiones sobre la posible continuidad de esta medida.
 Artículo 2. La presente decisión implica la interrupción de los términos de caducidad y prescripción de los diferentes procesos que adelanta la Oficina de Control Disciplinario Interno, así como de las decisiones que se encuentran en curso en segunda instancia, por el término previsto en el artículo primero de la presente resolución</t>
  </si>
  <si>
    <t>Artículo 1. suspender los términos procesales de los expedientes disciplinarios (Ley 734 de 2002), por el período comprendido entre el diecisiete (17) de marzo de dos mil veinte 2020 al treinta y uno (31) de marzo de dos mil veinte, adelantados tanto en primera instancia por la Oficina de Control Disciplinario Interno, como por la segunda instancia, en cabeza del Ministro de Hacienda y Crédito Público.
 Parágrafo. Al término de este plazo se expedirán las decisiones sobre la posible continuidad de esta medida.
 Artículo 2. La presente decisión implica la interrupción de los términos de caducidad y prescripción de los diferentes procesos que adelanta la Oficina de Control Disciplinario Interno, así como de las decisiones que se encuentran en curso en segunda instancia, por  el término previsto en el artículo primero de la presente resolución</t>
  </si>
  <si>
    <t>Por medio de la cual se adoptan medidas transitorias por motivos de emergencia sanitaria</t>
  </si>
  <si>
    <t>La presente resolución tiene por objeto adoptar las medidas administrativas a implementar en el Ministerio del Trabajo, con el fin de dar cumplimiento a las directrices dadas por las autoridades competentes en materia de salud pública, en el marco de la emergencia sanitaria declarada en atención a la aparición del virus coronavirus COVID-19.</t>
  </si>
  <si>
    <t>ARTÍCULO 2. SUSPENSIÓN TEMPORAL DE LOS INCREMENTOS TARIFARIOS DE LOS SERVICIOS  PÚBLICOS DOMICILIARIOS DE ACUEDUCTO Y ALCANTARILLADO. De manera temporal y por el término  previsto en la presente Resolución, se suspende la aplicación de las variaciones tarifarias derivadas de los  siguientes criterios:
 a) Actualización de los costos económicos de referencia por variación en el Índice de Precios al Consumidor IPC, según lo dispuesto en el artículo 58 de la Resolución CRA 688 de 2014 y el artículo 11 de la  Resolución CRA 825 de 2017, en concordancia con el artículo 125 de la Ley 142 de 1994.
 b) Las autorizadas por los Capítulos I y II del Título III de la Resolución CRA 864 de 2018.
 c) Las que surgen de la aplicación del Parágrafo de los artículos 28 y 42 de la Resolución CRA 688 de 2014.
 d) Las provenientes de los artículos 13; parágrafos 4 y 5 del artículo 19; parágrafos 3 y 4 del artículo 28 y el  parágrafo 2 de los artículos 30 y 31 de la Resolución CRA 825 de 2017.
 e) La aplicación de la progresividad establecida en la Resolución CRA 881 de 2019, en el evento que el  respectivo plan de progresividad contemple ajustes durante la vigencia de la presente resolución.
 f) Ajustes tarifarios por la aplicación de la Resolución CRA 907 de 2019. 
 ARTÍCULO 3. REINSTALACIÓN DEL SERVICIO DE ACUEDUCTO A LOS SUSCRIPTORES RESIDENCIALES SUSPENDIDOS. Las personas prestadoras del servicio público domiciliario de acueducto, que a la fecha de  expedición de la presente resolución, cuenten con suscriptores residenciales en condición de suspensión del  servicio, con excepción de aquellos que fueron suspendidos por fraude a la conexión o al servicio, deberán reinstalar de manera inmediata el servicio público domiciliario de acueducto.
 ARTICULO 4. RECONEXIÓN DEL SERVICIO DE ACUEDUCTO A LOS SUSCRIPTORES RESIDENCIALES
 CORTADOS. Las personas prestadoras del servicio público domiciliario de acueducto que a la fecha de  expedición de la presente resolución, cuenten con suscriptores residenciales a quienes les hubiese cortado el  servicio, deberán reconectarlos y/o proveerles dicho servicio mediante una solución alternativa, garantizando el volumen de agua potable correspondiente al consumo básico, con la celeridad que amerita la emergencia  sanitaria.
 ARTÍCULO 5. SUSPENSIÓN Y CORTE DEL SERVICIO DE ACUEDUCTO. Durante la vigencia de la presente  resolución, las personas prestadoras del servicio público domiciliario de acueducto no podrán adelantar acciones de suspensión o corte del servicio a los suscriptores residenciales. 
 ARTÍCULO 7. INCREMENTO DE FRECUENCIA DE LAVADO DE ÁREAS PÚBLICAS. Durante el término de aplicación de la presente Resolución, las personas prestadoras del servicio público de aseo en las actividades de  recolección y transporte de residuos no aprovechables deberán realizar el lavado de áreas públicas de alto tráfico peatonal como mínimo con una frecuencia semanal, en articulación con el municipio y/o distrito respectivo.
 El lavado de áreas públicas, durante la emergencia sanitaria, deberá incorporar procedimientos de desinfección  de superficies, para lo cual es necesario que previo a la aplicación del desinfectante, se efectúe la remoción de la suciedad, con ayuda de detergente o jabón, y posteriormente, una vez se encuentre libre de suciedad, se realice la aplicación del desinfectante en solución (según las instrucciones del fabricante y los requerimientos de la emergencia).
 ARTÍCULO 8. COSTO DE LAVADO Y DESINFECCIÓN DE ÁREAS PÚBLICAS A TRANSFER VÍA TARIFA AL USUARIO. Después de tres (3) meses de finalizado el periodo de emergencia sanitaria, y por los siguientes seis  (6) meses, el Costo de Lavado y Desinfección de Áreas Públicas incurrido durante la emergencia sanitaria, podrá ser incorporado en el Costo de Limpieza Urbana por Suscriptor (CLUS), sin perjuicio de que la persona prestadora pueda gestionar aportes de los entes territoriales
 ARTÍCULO 11. INCREMENTO DE FRECUENCIA DE RECOLECCIÓN Y TRANSPORTE DE RESIDUOS  SÓLIDOS NO APROVECHABLES Y DE BARRIDO Y LIMPIEZA DE VÍAS Y ÁREAS PÚBLICAS. Las personas prestadoras del servicio público de aseo en las actividades de recolección, barrido y limpieza de vías y áreas públicas deberán durante la aplicación de la presente resolución, incrementar las frecuencias de prestación cuando los entes territoriales establezcan que es necesario, como medida para afrontar la emergencia sanitaria del COVID-19. 
 ARTÍCULO 12. DURACIÓN DE LA MEDIDA. Las disposiciones contenidas en la presente Resolución se aplicarán por el término de la declaratoria de la emergencia sanitaria, por causa del Coronavirus COVID-19, declarada por el Ministerio de Salud y Protección Social mediante la Resolución 385 de 12 de marzo de 2020.</t>
  </si>
  <si>
    <t>Ministerio de Vivienda, Ciudad y Territorio</t>
  </si>
  <si>
    <t>ARTÍCULO 2. SUSPENSIÓN TEMPORAL DE LOS INCREMENTOS TARIFARIOS DE LOS SERVICIOS
 PÚBLICOS DOMICILIARIOS DE ACUEDUCTO Y ALCANTARILLADO. De manera temporal y por el término
 previsto en la presente Resolución, se suspende la aplicación de las variaciones tarifarias derivadas de los
 siguientes criterios:
 a) Actualización de los costos económicos de referencia por variación en el Índice de Precios al Consumidor IPC, según lo dispuesto en el artículo 58 de la Resolución CRA 688 de 2014 y el artículo 11 de la
 Resolución CRA 825 de 2017, en concordancia con el artículo 125 de la Ley 142 de 1994.
 b) Las autorizadas por los Capítulos I y II del Título III de la Resolución CRA 864 de 2018.
 c) Las que surgen de la aplicación del Parágrafo de los artículos 28 y 42 de la Resolución CRA 688 de 2014.
 d) Las provenientes de los artículos 13; parágrafos 4 y 5 del artículo 19; parágrafos 3 y 4 del artículo 28 y el
 parágrafo 2 de los artículos 30 y 31 de la Resolución CRA 825 de 2017.
 e) La aplicación de la progresividad establecida en la Resolución CRA 881 de 2019, en el evento que el
 respectivo plan de progresividad contemple ajustes durante la vigencia de la presente resolución.
 f) Ajustes tarifarios por la aplicación de la Resolución CRA 907 de 2019. 
 ARTÍCULO 3. REINSTALACIÓN DEL SERVICIO DE ACUEDUCTO A LOS SUSCRIPTORES RESIDENCIALES
 SUSPENDIDOS. Las personas prestadoras del servicio público domiciliario de acueducto, que a la fecha de
 expedición de la presente resolución, cuenten con suscriptores residenciales en condición de suspensión del
 servicio, con excepción de aquellos que fueron suspendidos por fraude a la conexión o al servicio, deberán
 reinstalar de manera inmediata el servicio público domiciliario de acueducto.
 ARTICULO 4. RECONEXIÓN DEL SERVICIO DE ACUEDUCTO A LOS SUSCRIPTORES RESIDENCIALES
 CORTADOS. Las personas prestadoras del servicio público domiciliario de acueducto que a la fecha de
 expedición de la presente resolución, cuenten con suscriptores residenciales a quienes les hubiese cortado el
 servicio, deberán reconectarlos y/o proveerles dicho servicio mediante una solución alternativa, garantizando el
 volumen de agua potable correspondiente al consumo básico, con la celeridad que amerita la emergencia
 sanitaria.
 ARTÍCULO 5. SUSPENSIÓN Y CORTE DEL SERVICIO DE ACUEDUCTO. Durante la vigencia de la presente
 resolución, las personas prestadoras del servicio público domiciliario de acueducto no podrán adelantar acciones
 de suspensión o corte del servicio a los suscriptores residenciales. 
 ARTÍCULO 7. INCREMENTO DE FRECUENCIA DE LAVADO DE ÁREAS PÚBLICAS. Durante el término de
 aplicación de la presente Resolución, las personas prestadoras del servicio público de aseo en las actividades de
 recolección y transporte de residuos no aprovechables deberán realizar el lavado de áreas públicas de alto tráfico
 peatonal como mínimo con una frecuencia semanal, en articulación con el municipio y/o distrito respectivo.
 El lavado de áreas públicas, durante la emergencia sanitaria, deberá incorporar procedimientos de desinfección
 de superficies, para lo cual es necesario que previo a la aplicación del desinfectante, se efectúe la remoción de
 la suciedad, con ayuda de detergente o jabón, y posteriormente, una vez se encuentre libre de suciedad, se
 realice la aplicación del desinfectante en solución (según las instrucciones del fabricante y los requerimientos de
 la emergencia).
 ARTÍCULO 8. COSTO DE LAVADO Y DESINFECCIÓN DE ÁREAS PÚBLICAS A TRANSFER VÍA TARIFA AL
 USUARIO. Después de tres (3) meses de finalizado el periodo de emergencia sanitaria, y por los siguientes seis
 (6) meses, el Costo de Lavado y Desinfección de Áreas Públicas incurrido durante la emergencia sanitaria, podrá
 ser incorporado en el Costo de Limpieza Urbana por Suscriptor (CLUS), sin perjuicio de que la persona
 prestadora pueda gestionar aportes de los entes territoriales
 ARTÍCULO 11. INCREMENTO DE FRECUENCIA DE RECOLECCIÓN Y TRANSPORTE DE RESIDUOS
 SÓLIDOS NO APROVECHABLES Y DE BARRIDO Y LIMPIEZA DE VÍAS Y ÁREAS PÚBLICAS. Las personas
 prestadoras del servicio público de aseo en las actividades de recolección, barrido y limpieza de vías y áreas
 públicas deberán durante la aplicación de la presente resolución, incrementar las frecuencias de prestación
 cuando los entes territoriales establezcan que es necesario, como medida para afrontar la emergencia sanitaria
 del COVID-19. 
 ARTÍCULO 12. DURACIÓN DE LA MEDIDA. Las disposiciones contenidas en la presente Resolución se
 aplicarán por el término de la declaratoria de la emergencia sanitaria, por causa del Coronavirus COVID-19,
 declarada por el Ministerio de Salud y Protección Social mediante la Resolución 385 de 12 de marzo de 2020.</t>
  </si>
  <si>
    <t>ARTÍCULO PRIMERO.- Ordenar la suspensión de términos para los actuaciones administrativas y las actuaciones disciplinarias que se adelantan ante las sedes de Bogotá y las Intendencias Regionales de la Superintendencia de Sociedades, entre el 18 de marzo y el 8 de abril de 2020, inclusive, de conformidad con lo indicado en la parte motiva del presente acto administrativo. 
 PARÁGRAFO SEGUNDO.- La suspensión de términos no se aplicará para las actuaciones en materia de contratación estatal.
 PARÁGRAFO TERCERO.- Al término de este plazo se expedirán las decisiones sobre la continuidad de esta medida.
 ARTÍCULO SEGUNDO.- Los jefes inmediatos en cada dependencia adoptarán las medidas necesarias para dar cumplimiento a lo antes previsto y coordinarán con los servidores a su cargo, las actividades que desarrollaran durante el periodo de suspensión.</t>
  </si>
  <si>
    <t>Superintendencia de Sociedades</t>
  </si>
  <si>
    <t>Declarar la URGENCIA MANIFIESTA en el Ministerio de Salud y Protección Social para prevenir, conjurar y mitigar la situación de emergencia descrita en la parte motiva de este acto administrativo y sus efectos y con la finalidad de atender las fases de contención y mitigación del COVID-19 declarado como PANDEMIA por la OMS.
 Artículo 2. Para la adquisición de bienes, obras y servicios en el marco de la URGENCIA MANIFIESTA, cada área solicitante debe justificar en los estudios previos la necesidad, inmediatez de la contratación, su conexidad y la relación directa con las fases de contención y mitigación de la pandemia COVID-19 declarada por la OMS, así como la contribución del bien, obra o servicio al enfrentamiento de la emergencia de tal forma que el empleo de las modalidades de contratación ordinaria sean ineficaces e ineficientes para satisfacer la necesidad.</t>
  </si>
  <si>
    <t>Artículo 1.• 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Artículo 2°. Medidas sanitarias. Con el objeto de prevenir y controlar la propagación de COVID-19 en el territorio nacional y mitigar sus efectos, se adoptan medidas sanitarias
 Artículo 3. Plan de contingencia. El Ministerio adoptará el plan de contingencia para responder a la emergencia sanitaria por COVID-19, el cual podrá actualizarse con base en la evolución de la pandemia. 
 Artículo 4. Medidas preventivas de aislamiento y cuarentena. Las medidas preventivas de aislamiento y cuarentena adoptadas en la Resolución 380 de 2020, serán aplicadas por un término de 14 días. 
 Artículo 6. Cultura de prevención. Las instituciones públicas y privadas, la sociedad civil y la ciudadanía en general deben coadyuvar en la implementación de la presente norma y de las disposiciones complementarias que se emitan. En desarrollo del principio de solidaridad y de los postulados de respeto al otro, se deberá adoptar una cultura de prevención vital y minimización del riesgo.</t>
  </si>
  <si>
    <t>Sistema de información para el reporte y seguimiento en salud de las personas afectadas</t>
  </si>
  <si>
    <t>Por la cual se declara la emergencia sanitaria por causa del coronavirus COVID-19 y se adoptan medidas para hacer frente al virus</t>
  </si>
  <si>
    <t>Empleadores, trabajadores y aspirantes para desempeñar un empleo en el sector privado. se imparten directrices sobre la prohibición de prácticas discriminatorias en los procesos de selección laboral.</t>
  </si>
  <si>
    <t>Lineamientos normativos y jurisprudenciales que son vinculantes que son vinculantes para todos los empleadores, trabajadores y aspirantes a un empleo con el fin de promover el trabajo decente y la erradicación de practicas discriminatorias en los procesos de selección laboral.</t>
  </si>
  <si>
    <t>Aspectos a tener en cuenta en relación con la vacuna contra COVID-19</t>
  </si>
  <si>
    <t>Ministerio de trabajo</t>
  </si>
  <si>
    <t>El empleador debe promover e impulsar la vacunación de sus trabajadores garantizando, propiciando y promoviendo su asistencia a los puestos de vacunación aún dentro de la jornada laboral otorgando los permisos requeridos para ello.
Las empresas y empleadores deben implementar las medidas y protocolos de bioseguridad adoptadas mediante la Resolución 777 de 2021 y demás normas pertinentes.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COVID -19.</t>
  </si>
  <si>
    <t>foro eventos públicos y privados y medidas de bioseguridad en bares y restaurantes</t>
  </si>
  <si>
    <t>Puntualmente con respecto a las actividades permitidas en el Ciclo 1, la Resolución 777 de 2021 establece que:
a. Si la ocupación de camas UCI del departamento al que pertenece el municipio, es igual o menor al 85%, en este ciclo se podrán realizar eventos de carácter público o privado, lo que incluye conciertos, eventos masivos deportivos, discotecas y lugares de baile, siempre que se mantenga el distanciamiento físico de mínimo 1 metro y se respete un aforo máximo del 25% de la capacidad de la infraestructura en donde se realiza el evento.
b. Si la ocupación de camas UCI es mayor al 85%, no se permiten los eventos de carácter público o privado que superen las 50 personas. Esta regla no aplica para congresos, ferias empresariales y centros comerciales, en consideración al manejo de los espacios.
c. Las actividades que ya vienen funcionado, podrán continuar con su desarrollo, siempre y cuando se respete un distanciamiento físico de mínimo 1 metro de distancia.
La resolución diferencia entre las actividades que ya viene funcionando y los eventos de carácter público y privado, en otras palabras, la misma resolución, en el numeral 2.15 de su anexo técnico, define estos últimos como la “congregación planeada de personas, reunidas en un lugar con la capacidad o infraestructura para ese fin, con el objetivo de participar en actividades reguladas en su propósito, tiempo, contenido y condiciones de ingreso y salida, bajo la responsabilidad de una organización que aplica medidas de bioseguridad, con el control y soporte necesario para su realización y bajo el permiso y supervisión de entidades u organismos con jurisdicción sobre ella”, para diferenciarlos de las demás actividades.
Lo anterior significa que si la ocupación de camas UCI de un distrito o de un departamento es mayor al 85%, los municipios que lo integran podrán realizar las actividades que ya estaban autorizadas: cines, teatros, restaurantes, congresos, ferias empresariales, centros comerciales etc., siempre que se garantice el distanciamiento físico de 1 metro, lugares en los cuales no aplica, per se, la restricción de las cincuenta personas, y no podrán realizar eventos de carácter público o privado que superen las 50 personas.</t>
  </si>
  <si>
    <t xml:space="preserve"> SOBRE LA NO EXIGENCIA DE PRUEBA DE SARS-CoV-2 (COVID-19) POR PARTE DEL EMPLEADOR A TRABAJADORES Y ASPIRANTES A UN PUESTO DE TRABAJO</t>
  </si>
  <si>
    <t>1. Para el inicio de una relación laboral no le es permitido al empleador exigir que un aspirante a ocupar un puesto de trabajo, presente una prueba o test de SARS-CoV-2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4.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virus SARS-CoV-2.</t>
  </si>
  <si>
    <t>Por la cual se imparten instrucciones en virtud de la emergencia sanitaria generada por la pandemia del Coronavirus COVID-19, y el mantenimiento del orden público,</t>
  </si>
  <si>
    <t>Ministerio del Interior</t>
  </si>
  <si>
    <t>Art. 2  Las entidades territoriales deberán adicionar a los protocolos de bioseguridad vigentes, la presentación obligatoria del carné de vacunación contra el COVID-19 o certificado digital de vacunación disponible en el link: mivacuna.sispro.gov.co, en el que se evidencie, como mínimo, el inicio del esquema de vacunación, como requisito de ingreso a: (i) eventos presenciales de carácter público o privado que impliquen asistencia masiva y, (ii) bares, gastrobares, restaurantes, cines, discotecas, lugares de baile, conciertos, casinos, bingos y actividades de ocio, así como escenarios deportivos, parques de diversiones y temáticos, museos, y ferias.
 Parágrafo 5. El Gobierno Nacional dará un día libre en el primer trimestre del 2022 a los servidores públicos y trabajadores oficiales que en el mes de diciembre completen sus esquemas de vacunación o apliquen dosis de refuerzo en los tiempos y ciclos establecidos por el Ministerio de Salud y Protección Social. 
Parágrafo 6. El Gobierno Nacional insta al sector privado a otorgar un día libre en el primer trimestre del 2022 a los empleados o contratistas que en el mes de diciembre completen sus esquemas de vacunación o apliquen dosis de refuerzo en los tiempos y ciclos establecidos por el Ministerio de Salud y Protección Social.</t>
  </si>
  <si>
    <t>Por el cual se modifica el Artículo 7 del Decreto 109 de 2021, modificado por el Decreto 0404 de 2021 y se dictan otras disposiciones</t>
  </si>
  <si>
    <t xml:space="preserve">Por el cual se modifica el Artículo 7 del Decreto 109 de 2021, modificado por el Decreto 0404
de 2021 y se dictan otras disposiciones. - Artículo 1. Modificar el Artículo 7 del Decreto 109 de 2021, el cual quedará así:
Artículo 7°. Priorización de la población objeto, fases y etapas para la aplicación de la
vacuna contra el COVID-19 y objetivos de cada fase. El Plan Nacional de Vacunación contra
el COVID-19 en Colombia se divide en 2 fases y 5 etapas, así  FASE 2 ART 7,1,2,15 j. 	 Talento humano en salud que presta servicios de Seguridad y Salud en el trabajo. </t>
  </si>
  <si>
    <t>Por el cual se adopta el Plan Nacional de Vacunación contra el COVID — 19 y se dictan otras disposiciones</t>
  </si>
  <si>
    <t>Ministerio de Salud y protección social</t>
  </si>
  <si>
    <t>Establece el plan de vacunación, población objeto, criterios de priorización, fases y ruta para la aplicación de la vacuna, las responsabilidades de cada actor tanto en el sistema general de seguridad social en salud como de los administradores de los regímenes especiales y de excepción, así como el procedimiento para el pago de los costos de ejecución.</t>
  </si>
  <si>
    <t>Retorno de servidores y demás colaboradores del estado de las entidades públicas de la rama ejecutiva del orden nacional a trabajo presencial.</t>
  </si>
  <si>
    <t>Los servidores públicos y demás colaboradores del Estado debemos liderar y apoyar de forma responsable, diligente, comprometida, y consecuente las medidas que se a opten para superar, de la mejor forma posible, las consecuencias generadas por la pandemia del nuevo Coronavirus COVID-19.
Teniendo en cuenta lo anterior, se instruye a todas las entidades del orden nacional que, para el cumplimiento de las labores que tienen a cargo las entidades públicas del orden nacional con sujeción al protocolo de bioseguridad, el Índice de Resiliencia Epidemiológica Municipal – IREM Y los ciclos adoptados por el Ministerio de Salud y Protección Social en la ya mencionada Resolución, deberán:
1. 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t>
  </si>
  <si>
    <t>Por la cual se prorroga la emergencia sanitaria por el coronavirus COVID-19, declarada mediante Resolución 385 de 2020, prorrogada por las Resoluciones 844, 1462, 2230 de 2020 y 222, 738 y 1315 de 2021</t>
  </si>
  <si>
    <t>Extendió la medida de emergencia sanitaria ocasionada por el COVID-19 hasta el próximo 28 de febrero de 2022  y reiteró que el estado de emergencia finalizará solo cuando desaparezcan las causas que dieron origen a la imposición de la medida.
En cuanto a las medidas que se establecen con cada extensión de la medida de emergencia sanitaria se menciona que los gobernadores y alcaldes deben controlar las medidas de bioseguridad que el Ministerio de Salud adopte para realizar las actividades que permitan una reactivación económica, social y cultural gradualmente dependiendo de la situación epidemiológica, la capacidad de atención de cada territorio y el porcentaje del avance del plan de vacunación.</t>
  </si>
  <si>
    <t>Por la cual se modifica el numeral 8.7 del Anexo Técnico 1 de la Resolución 1151 de 2021, modificado por la Resolución 1866 de 2021, en relación con la aplicación de refuerzos en la población priorizada</t>
  </si>
  <si>
    <t>8.7 Aplicación de refuerzos en población priorizada. Las poblaciones que se enuncian en el presente numeral podrán acceder, a una dosis de refuerzo con un biológico homólogo (cuando el esquema inicial usado fue virus inactivado, vector vira! o ARNm), o con un biológico heterólogo con plataforma ARNm o de vector viral (AstraZeneca) (cuando el esquema inicial fue vector de plataforma ARNm, vector viral o virus inactivado), de acuerdo con la tabla</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</si>
  <si>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</si>
  <si>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 xml:space="preserve">Por medio de la cual se modifica la metodología del cálculo de la disminución de ingresos para la postulación al Programa de Apoyo al Empleo Formal –Paef–.
</t>
  </si>
  <si>
    <t>Ministro de hacienda y crédito publico</t>
  </si>
  <si>
    <t>El monto del aporte estatal aplicable para las postulaciones de los meses de enero a marzo previstos en la ley 2060 de 2020 y de mayo a diciembre previstos en el art 21 de la ley 2151 de 2021, se actualizada conforme al SMLMV de dicho año, teniendo en cuenta los porcentajes descritos en dicho articulo.</t>
  </si>
  <si>
    <t>Por la cual se prorroga la emergencia sanitaria por el coronavirus COVID-19, declarada mediante Resolución 385 de 2020, prorrogada por las Resoluciones 844, 1462, 2230 de 2020 y 222 y 738 de 2021</t>
  </si>
  <si>
    <t>Extendió la medida de emergencia sanitaria ocasionada por el COVID-19 hasta el próximo 30 de noviembre y reiteró que el estado de emergencia finalizará solo cuando desaparezcan las causas que dieron origen a la imposición de la medida.
En cuanto a las medidas que se establecen con cada extensión de la medida de emergencia sanitaria se menciona que los gobernadores y alcaldes deben controlar las medidas de bioseguridad que el Ministerio de Salud adopte para realizar las actividades que permitan una reactivación económica, social y cultural gradualmente dependiendo de la situación epidemiológica, la capacidad de atención de cada territorio y el porcentaje del avance del plan de vacunación.</t>
  </si>
  <si>
    <t>Apertura de la etapa 5. Dar apertura a la Etapa 5, de que trata el artículo 7 del Decreto 109 de 2021 modificado por los Decretos 466 y 630 ambos de 2021.
El Ministerio de Salud y Protección Social, establecerá las prioridades para la aplicación de la vacuna dentro de la Etapa 5.
Artículo 2. Organización de la vacunación. Los departamentos y distritos, en coordinación con las entidades responsables del aseguramiento en salud, deberán fortalecer las estrategias para completar la inmunización de las personas que pertenecen a las etapas 1, 2, 3 y 4 del Plan Nacional de Vacunación contra el COVID-19, haciendo énfasis en las personas con mayor riesgo, mayores de 50 años y personas diagnosticadas con cualquiera de las comorbilidades contenidas en el numeral 7.1.3.2. del decreto 109 de 2021, modificado por los Decretos 466 y 630 ambos de 2021.
Parágrafo 1. Los departamentos y distritos que cuenten con disponibilidad de vacunas, deberán utilizarlas en la población de las etapas abiertas del Plan de Vacunación, incluida la autorizada en la presente Resolución, garantizando esquemas completos.</t>
  </si>
  <si>
    <t>Apertura de la etapa 5. Dar apertura a la Etapa 5, de que trata el artículo 7 del Decreto 109 de 2021 modificado por los Decretos 466 y 630 ambos de 2021.
El Ministerio de Salud y Protección Social, establecerá las prioridades para la aplicación de la vacuna dentro de la Etapa 5.
Artículo 2. Organización de la vacunación. Los departamentos y distritos, en coordinación con las entidades responsables del aseguramiento en salud, deberán fortalecer las estrategias para completar la inmunización de las personas que pertenecen a las etapas 1, 2, 3 y 4 del Plan Nacional de Vacunación contra el COVID-19, haciendo énfasis en las personas con mayor riesgo, mayores de 50 años y personas diagnosticadas con cualquiera de las comorbilidades contenidas en el numeral 7.1.3.2. del decreto 109 de 2021, modificado por los Decretos 466 y 630 ambos de 2021.
Parágrafo 1. Los departamentos y distritos que cuenten con disponibilidad de vacunas, deberán utilizarlas en la población de las etapas abiertas del Plan de Vacunación, incluida la autorizada en la presente Resolución, garantizando esquemas completos.</t>
  </si>
  <si>
    <t>Por medio de la cual se definen los criterios y condiciones para el desarrollo de las actividades económicas, sociales y del Estado y se adopta el protocolo de bioseguridad para la ejecución de estas</t>
  </si>
  <si>
    <t>Protocolo de bioseguridad general, a fin de permitir el desarrollo de las actividades económicas, sociales y del estado. Deroga protocolos de bioseguridad algunos sectores económicos.</t>
  </si>
  <si>
    <t>Por el cual se implementan modelos piloto para la aplicación de las vacunas contra el COVID-19 a personas que pertenecen a los regímenes de excepción y otras poblaciones especiales que hacen parte de la etapa 3 de que trata el artículo 7 ° del Decreto 109 de 2021 , modificado por los Decretos 404 y 466 de 2021.</t>
  </si>
  <si>
    <t>Por el cual se implementan modelos piloto para la aplicación de las vacunas contra COVID-19 a personas que pertenecen a los regímenes de excepción y otras poblaciones especiales de la etapa 3 que trata el art. 7 del Decreto 109 de 2021, modificado Decreto 404 y 406 de 2021,</t>
  </si>
  <si>
    <t>Por el cual se logra los requisitos para la importación, adquisición y aplicación de vacunas contra el SARS-CoV-2 por personas jurídicas de derecho privado o personas jurídicas con participación pública que se rijan por el derecho privado.</t>
  </si>
  <si>
    <t>Define las reglas especiales para autorizar la importación, adquisición y aplicación de vacunas contra el COVID-19 por parte de personas jurídicas de derecho privado o de personas jurídicas con participación publica que se rijan por el derecho privado.</t>
  </si>
  <si>
    <t>La presente Resolución tiene como objeto el inicio de la etapa 2 de vacunación.</t>
  </si>
  <si>
    <t>Ministerio del Salud y de la protección social</t>
  </si>
  <si>
    <t>Protocolo de bioseguridad - COVID-19</t>
  </si>
  <si>
    <t>Vacunación COVID-19: tiene como objeto el inicio de la etapa 2 de vacunación.</t>
  </si>
  <si>
    <t>Por el cual se establecen  los requisitos para la importación, adquisición y aplicación de vacunas contra el SARS-CoV-2 por personas jurídicas de derecho privado o de personas jurídicas con participación pública que se rijan por el derecho privado.</t>
  </si>
  <si>
    <t>Importación de vacunas: Define las reglas especiales para autorizar la importación, adquisición y aplicación de vacunas contra el COVID-19 por parte de personas jurídicas de derecho privado o de personas jurídicas con participación pública que se rijan por el derecho privado.</t>
  </si>
  <si>
    <t>REFERENTE INTERNACIONAL</t>
  </si>
  <si>
    <t>OBSERVACIONES</t>
  </si>
  <si>
    <t xml:space="preserve">PROHIBICIÓN TRABAJO FORZOSO </t>
  </si>
  <si>
    <t xml:space="preserve">Convenio Fundamental </t>
  </si>
  <si>
    <t>C029</t>
  </si>
  <si>
    <t>Convenio sobre el trabajo forzoso</t>
  </si>
  <si>
    <t>Organización Internacional del Trabajo - OIT</t>
  </si>
  <si>
    <t>Suprimir lo más pronto posible, el empleo del trabajo forzoso u obligatorio en todas sus formas.</t>
  </si>
  <si>
    <t xml:space="preserve">La OIT no tiene un convenio específico sobre teletrabajo, trabajo en casa o trabajo remoto, en consecuencia, se incluyen los convenios asociados a estas formas de organización laboral. </t>
  </si>
  <si>
    <t xml:space="preserve">LIBERTAD SINDICAL </t>
  </si>
  <si>
    <t>C087</t>
  </si>
  <si>
    <t xml:space="preserve">Convenio sobre la libertad sindical y la protección del derecho de sindicalización. </t>
  </si>
  <si>
    <t>Adoptar todas las medidas necesarias y apropiadas para garantizar a los trabajadores y a los empleadores el libre ejercicio del derecho de sindicación.</t>
  </si>
  <si>
    <t>C098</t>
  </si>
  <si>
    <t>Convenio sobre el derecho de sindicación y de negociación colectiva.</t>
  </si>
  <si>
    <t>Las organizaciones de trabajadores y de empleadores deberán gozar de adecuada protección contra todo acto de injerencia de unas respecto de las otras, ya se realice directamente o por medio de sus agentes o miembros, en su constitución, funcionamiento o administración.</t>
  </si>
  <si>
    <t>C100</t>
  </si>
  <si>
    <t>Convenio sobre igualdad de remuneración.</t>
  </si>
  <si>
    <t>Emplear medios adaptados a los métodos vigentes de fijación de tasas de remuneración, promover y, en la medida en que sea compatible con dichos métodos, garantizar la aplicación a todos los trabajadores del principio de igualdad de remuneración entre la mano de obra masculina y la mano de obra femenina por un trabajo de igual valor.</t>
  </si>
  <si>
    <t>C105</t>
  </si>
  <si>
    <t xml:space="preserve">Convenio sobre la abolición del trabajo forzoso. </t>
  </si>
  <si>
    <t>Suprimir y no hacer uso de ninguna forma de trabajo forzoso u obligatorio.</t>
  </si>
  <si>
    <t>C111</t>
  </si>
  <si>
    <t>Convenio sobre la discriminación (empleo y ocupación).</t>
  </si>
  <si>
    <t>Promover métodos adecuados a las condiciones y a la práctica nacionales, la igualdad de oportunidades y de trato en materia de empleo y ocupación, con objeto de eliminar cualquier discriminación a este respecto.</t>
  </si>
  <si>
    <t xml:space="preserve">DERECHOS DE LOS MENORES </t>
  </si>
  <si>
    <t>C138</t>
  </si>
  <si>
    <t>Convenio sobre la edad mínima.</t>
  </si>
  <si>
    <t>Asegurar la abolición efectiva del trabajo de los niños y elevar progresivamente la edad mínima de admisión al empleo o al trabajo a un nivel que haga posible el más completo desarrollo físico y mental de los menores.</t>
  </si>
  <si>
    <t>C182</t>
  </si>
  <si>
    <t>Convenio sobre las peores formas de trabajo infantil.</t>
  </si>
  <si>
    <t>Elaborar y poner en práctica programas de acción para eliminar, como medida prioritaria, las peores formas de trabajo infantil.</t>
  </si>
  <si>
    <t xml:space="preserve">INSPECCIÓN DEL TRABAJO </t>
  </si>
  <si>
    <t>Convenio de Gobernanza</t>
  </si>
  <si>
    <t>C081</t>
  </si>
  <si>
    <t xml:space="preserve">Convenio sobre la inspección del trabajo en la industria. </t>
  </si>
  <si>
    <t xml:space="preserve">Atender oportunamente los requerimientos de los inspectores de trabajo en el cumplimiento efectivo de sus funciones. </t>
  </si>
  <si>
    <t>LIBERTAD CONTRACTUAL</t>
  </si>
  <si>
    <t>C122</t>
  </si>
  <si>
    <t xml:space="preserve">Convenio sobre la política del empleo. </t>
  </si>
  <si>
    <t>Implementar una política activa destinada a fomentar el pleno empleo, productivo y libremente elegido.</t>
  </si>
  <si>
    <t>C129</t>
  </si>
  <si>
    <t>Convenio sobre la inspección del trabajo (agricultura).</t>
  </si>
  <si>
    <t>C144</t>
  </si>
  <si>
    <t xml:space="preserve">Convenio sobre la consulta tripartita (normas internacionales del trabajo). </t>
  </si>
  <si>
    <t>Poner en práctica procedimientos que aseguren consultas efectivas, entre los representantes del gobierno, de los empleadores y de los trabajadores, sobre los asuntos relacionados con las actividades de la Organización Internacional del Trabajo</t>
  </si>
  <si>
    <t xml:space="preserve">SEGURIDAD SOCIAL INTEGRAL </t>
  </si>
  <si>
    <t xml:space="preserve">Convenio Internacional </t>
  </si>
  <si>
    <t>C102</t>
  </si>
  <si>
    <t xml:space="preserve">Convenio sobre la seguridad social </t>
  </si>
  <si>
    <t xml:space="preserve">Garantizar a las personas protegidas la concesión, cuando su estado lo requiera, de asistencia médica, de carácter preventivo o curativo. </t>
  </si>
  <si>
    <t xml:space="preserve">SEGURIDAD Y SALUD EN EL TRABAJO  </t>
  </si>
  <si>
    <t>C155</t>
  </si>
  <si>
    <t>Convenio sobre seguridad y salud de los trabajadores</t>
  </si>
  <si>
    <t>Formular, poner en práctica y reexaminar periódicamente una política nacional coherente en materia de seguridad y salud de los trabajadores y medio ambiente de trabajo.</t>
  </si>
  <si>
    <t>C187</t>
  </si>
  <si>
    <t xml:space="preserve">Convenio sobre el marco promocional para la Seguridad y Salud en el Trabajo. </t>
  </si>
  <si>
    <t>Promover la mejora continua de la seguridad y salud en el trabajo con el fin de prevenir las lesiones, enfermedades y muertes ocasionadas por el trabajo mediante el desarrollo de una política, un sistema y un programa nacionales, en consulta con las organizaciones más representativas de empleadores y de trabajadores. adoptar medidas activas con miras a conseguir de forma progresiva un medio ambiente de trabajo seguro y saludable mediante un sistema nacional y programas nacionales de seguridad y salud en el trabajo, teniendo en cuenta los principios recogidos en los instrumentos de la Organización Internacional del Trabajo (OIT) pertinentes para el marco promocional para la seguridad y salud en el trabajo.</t>
  </si>
  <si>
    <t>C156</t>
  </si>
  <si>
    <t xml:space="preserve">Convenio sobre los trabajadores con responsabilidades familiares. </t>
  </si>
  <si>
    <t>Adoptar medidas apropiadas para promover mediante la información y la educación una mejor comprensión por parte del público del principio de la igualdad de oportunidades y de trato entre trabajadores y trabajadoras y acerca de los problemas de los trabajadores con responsabilidades familiares, así como una corriente de opinión favorable a la solución de esos problemas.</t>
  </si>
  <si>
    <t xml:space="preserve">ACOSO LABORAL </t>
  </si>
  <si>
    <t>C190</t>
  </si>
  <si>
    <t xml:space="preserve">Convenio sobre la violencia y el acoso. </t>
  </si>
  <si>
    <t>Respetar, promover y asegurar el disfrute del derecho de toda persona a un mundo del trabajo libre de violencia y acoso.</t>
  </si>
  <si>
    <t xml:space="preserve">PROTECCIÓN LABORAL </t>
  </si>
  <si>
    <t xml:space="preserve">Convenio Técnico </t>
  </si>
  <si>
    <t>C177</t>
  </si>
  <si>
    <t xml:space="preserve"> Convenio sobre el trabajo a domicilio</t>
  </si>
  <si>
    <t>Adoptar, aplicar y revisar periódicamente una política nacional en materia de trabajo a domicilio destinada a mejorar la situación de los trabajadores a domicilio, en consulta con las organizaciones de empleadores y de trabajadores más representativas y, cuando las haya, con las organizaciones que se ocupan de los trabajadores a domicilio y las organizaciones de los empleadores que recurren a trabajadores a domicilio.</t>
  </si>
  <si>
    <t>Recomendación Internacional</t>
  </si>
  <si>
    <t>R198</t>
  </si>
  <si>
    <t>Recomendación sobre la relación de trabajo</t>
  </si>
  <si>
    <t>Formular y aplicar una política nacional encaminada a examinar a intervalos apropiados y, de ser necesario, a clarificar y a adaptar el ámbito de aplicación de la legislación pertinente, a fin de garantizar una protección efectiva a los trabajadores que ejercen su actividad en el marco de una relación de trabajo.</t>
  </si>
  <si>
    <t xml:space="preserve">Las recomendaciones adoptadas por la Conferencia Internacional del Trabajo constituyen una guía para la acción de los gobiernos en un determinado campo y se comunican a todos los Estados miembros de la Organización Internacional del Trabajo para su examen y posterior ejecución por medio de la legislación nacional. En consecuencia, por sí solas no constituyen normas vinculantes. </t>
  </si>
  <si>
    <t>R202</t>
  </si>
  <si>
    <t>Recomendación sobre los pisos de protección social</t>
  </si>
  <si>
    <t>Establecer y poner en práctica pisos de protección social en el marco de estrategias de extensión de la seguridad social que aseguren progresivamente niveles más elevados de seguridad social para el mayor número de personas posible, según las orientaciones de las normas de la OIT relativas a la seguridad social.</t>
  </si>
  <si>
    <t xml:space="preserve">ECONOMÍA INFORMAL </t>
  </si>
  <si>
    <t>R204</t>
  </si>
  <si>
    <t>Recomendación sobre la transición de la economía informal a la economía formal</t>
  </si>
  <si>
    <t xml:space="preserve">Proteger y promover los derechos y las condiciones de trabajo de los trabajadores en la economía informal. </t>
  </si>
  <si>
    <t>Reglamento del Instrumento Andino de Seguridad y Salud en el Trabajo</t>
  </si>
  <si>
    <t>Comunidad Andina de Naciones</t>
  </si>
  <si>
    <t xml:space="preserve">Los países miembros desarrollarán los Sistemas de Gestión de Seguridad y Salud en el Trabajo, para lo cual se podrán tener en cuenta los siguientes aspectos: Gestión administrativa, Gestión técnica, Gestión del Talento humano y procesos operativos básicos. </t>
  </si>
  <si>
    <t>Por el cual se promulga el "Convenio número 161 sobre los Servicios de Salud en el Trabajo", adoptado por la 71ª. Reunión de la Conferencia General de la Organización Internacional del Trabajo, OIT, Ginebra, 1985.</t>
  </si>
  <si>
    <t>Artículos 1, 2, 3, 5, 6, 7, 8 , 9, 13, 14, 15</t>
  </si>
  <si>
    <t xml:space="preserve">Se promulga el "Convenio número 161 sobre los Servicios de Salud en el Trabajo", adoptado por la 71ª. Reunión de la Conferencia General de la Organización Internacional del Trabajo, OIT, Ginebra, 1985.
</t>
  </si>
  <si>
    <t>Decisión</t>
  </si>
  <si>
    <t>Sustitución de la Decisión 547, Instrumento Andino de Seguridad y Salud en el Trabajo</t>
  </si>
  <si>
    <t>Procedimiento de inspección, vigilancia y control de Seguridad y Salud en el Trabajo</t>
  </si>
  <si>
    <r>
      <t xml:space="preserve">Por medio de la cual se aprueba el </t>
    </r>
    <r>
      <rPr>
        <i/>
        <sz val="11"/>
        <rFont val="Myriad Pro"/>
        <family val="2"/>
      </rPr>
      <t xml:space="preserve">"Convenio número 161, sobre los servicios de salud en el trabajo" </t>
    </r>
    <r>
      <rPr>
        <sz val="11"/>
        <rFont val="Myriad Pro"/>
        <family val="2"/>
      </rPr>
      <t>adoptado por la 71 Reunión de la Conferencia General de la Organización Internacional del Trabajo, OIT, Ginebra, 1985.</t>
    </r>
  </si>
  <si>
    <t>5.13.14.15</t>
  </si>
  <si>
    <t>Responsabilidades de los servicios de salud en el trabajo.
Información a los trabajadores sobre los riesgos.
Información que deben suministrar el empleador y los trabajadores a los servicios de salud.</t>
  </si>
  <si>
    <r>
      <t xml:space="preserve">Por medio de la cual se aprueba el </t>
    </r>
    <r>
      <rPr>
        <i/>
        <sz val="11"/>
        <rFont val="Myriad Pro"/>
        <family val="2"/>
      </rPr>
      <t>"Convenio número 161, sobre los servicios de salud en el trabajo"</t>
    </r>
    <r>
      <rPr>
        <sz val="11"/>
        <rFont val="Myriad Pro"/>
        <family val="2"/>
      </rPr>
      <t xml:space="preserve"> adoptado por la 71 Reunión de la Conferencia General de la Organización Internacional del Trabajo, OIT, Ginebra, 1985.</t>
    </r>
  </si>
  <si>
    <t>Todos los trabajadores deberán ser informados de los riesgos para la salud que entraña su trabajo. identificación y evaluación de los riesgos que puedan afectar a la salud en el lugar de trabajo, asesoramiento en materia de salud, de seguridad y de higiene en el trabajo y de ergonomía, así como en materia de equipos de protección individual y colectiva. Vigilancia de la salud de los trabajadores en relación con el trabajo, Fomento de la adaptación del trabajo a los trabajadores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</si>
</sst>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
    <numFmt numFmtId="165" formatCode="[$-F800]dddd\,\ mmmm\ dd\,\ yyyy"/>
  </numFmts>
  <fonts count="19">
    <font>
      <sz val="11"/>
      <color theme="1"/>
      <name val="Calibri"/>
      <family val="2"/>
      <scheme val="minor"/>
    </font>
    <font>
      <sz val="10"/>
      <name val="Arial"/>
      <family val="2"/>
    </font>
    <font>
      <sz val="11"/>
      <color rgb="FF000000"/>
      <name val="Calibri"/>
      <family val="2"/>
      <charset val="204"/>
    </font>
    <font>
      <b/>
      <sz val="14"/>
      <color theme="0"/>
      <name val="Myriad pro"/>
    </font>
    <font>
      <sz val="11"/>
      <color rgb="FF000000"/>
      <name val="Myriad pro"/>
    </font>
    <font>
      <sz val="11"/>
      <color theme="0"/>
      <name val="Myriad pro"/>
    </font>
    <font>
      <sz val="11"/>
      <color theme="0"/>
      <name val="Myriad Pro"/>
      <family val="2"/>
    </font>
    <font>
      <b/>
      <sz val="20"/>
      <color theme="0"/>
      <name val="Myriad Pro"/>
      <family val="2"/>
    </font>
    <font>
      <b/>
      <sz val="11"/>
      <color theme="1"/>
      <name val="Myriad Pro"/>
      <family val="2"/>
    </font>
    <font>
      <sz val="11"/>
      <color theme="1"/>
      <name val="Myriad Pro"/>
      <family val="2"/>
    </font>
    <font>
      <b/>
      <sz val="11"/>
      <name val="Myriad Pro"/>
      <family val="2"/>
    </font>
    <font>
      <sz val="11"/>
      <name val="Myriad Pro"/>
      <family val="2"/>
    </font>
    <font>
      <sz val="11"/>
      <color rgb="FF000000"/>
      <name val="Myriad Pro"/>
      <family val="2"/>
    </font>
    <font>
      <i/>
      <sz val="11"/>
      <name val="Myriad Pro"/>
      <family val="2"/>
    </font>
    <font>
      <b/>
      <sz val="18"/>
      <color theme="0"/>
      <name val="Myriad Pro"/>
      <family val="2"/>
    </font>
    <font>
      <sz val="16"/>
      <color theme="0"/>
      <name val="Myriad Pro"/>
    </font>
    <font>
      <sz val="16"/>
      <color rgb="FF000000"/>
      <name val="Myriad Pro"/>
    </font>
    <font>
      <b/>
      <sz val="11"/>
      <color theme="0"/>
      <name val="Myriad Pro"/>
    </font>
    <font>
      <sz val="12"/>
      <color theme="0"/>
      <name val="Myriad pro"/>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bgColor rgb="FFFFFFFF"/>
      </patternFill>
    </fill>
    <fill>
      <patternFill patternType="solid">
        <fgColor rgb="FFFF7500"/>
        <bgColor indexed="64"/>
      </patternFill>
    </fill>
    <fill>
      <patternFill patternType="solid">
        <fgColor rgb="FFFF9933"/>
        <bgColor indexed="64"/>
      </patternFill>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FF7500"/>
      </left>
      <right style="thin">
        <color rgb="FFFF7500"/>
      </right>
      <top style="thin">
        <color rgb="FFFF7500"/>
      </top>
      <bottom style="thin">
        <color rgb="FFFF7500"/>
      </bottom>
      <diagonal/>
    </border>
    <border>
      <left style="thin">
        <color indexed="64"/>
      </left>
      <right style="thin">
        <color indexed="64"/>
      </right>
      <top/>
      <bottom style="thin">
        <color indexed="64"/>
      </bottom>
      <diagonal/>
    </border>
    <border>
      <left style="thin">
        <color rgb="FFFF7500"/>
      </left>
      <right/>
      <top/>
      <bottom/>
      <diagonal/>
    </border>
    <border>
      <left/>
      <right style="thin">
        <color theme="0"/>
      </right>
      <top/>
      <bottom style="thin">
        <color theme="0"/>
      </bottom>
      <diagonal/>
    </border>
    <border>
      <left style="thin">
        <color theme="0"/>
      </left>
      <right/>
      <top/>
      <bottom style="thin">
        <color theme="0"/>
      </bottom>
      <diagonal/>
    </border>
  </borders>
  <cellStyleXfs count="5">
    <xf numFmtId="0" fontId="0" fillId="0" borderId="0"/>
    <xf numFmtId="0" fontId="1" fillId="0" borderId="0"/>
    <xf numFmtId="0" fontId="1" fillId="0" borderId="0"/>
    <xf numFmtId="0" fontId="1" fillId="0" borderId="0"/>
    <xf numFmtId="0" fontId="2" fillId="0" borderId="0"/>
  </cellStyleXfs>
  <cellXfs count="86">
    <xf numFmtId="0" fontId="0" fillId="0" borderId="0" xfId="0"/>
    <xf numFmtId="0" fontId="2" fillId="6" borderId="0" xfId="4" applyFill="1"/>
    <xf numFmtId="0" fontId="2" fillId="0" borderId="3" xfId="4" applyBorder="1"/>
    <xf numFmtId="0" fontId="2" fillId="0" borderId="4" xfId="4" applyBorder="1"/>
    <xf numFmtId="0" fontId="4" fillId="6" borderId="0" xfId="4" applyFont="1" applyFill="1"/>
    <xf numFmtId="0" fontId="5" fillId="6" borderId="0" xfId="4" applyFont="1" applyFill="1" applyAlignment="1">
      <alignment horizontal="right"/>
    </xf>
    <xf numFmtId="0" fontId="2" fillId="7" borderId="0" xfId="4" applyFill="1"/>
    <xf numFmtId="0" fontId="4" fillId="6" borderId="0" xfId="4" applyFont="1" applyFill="1" applyAlignment="1">
      <alignment horizontal="right"/>
    </xf>
    <xf numFmtId="0" fontId="9" fillId="2" borderId="0" xfId="0" applyFont="1" applyFill="1" applyAlignment="1">
      <alignment horizontal="center"/>
    </xf>
    <xf numFmtId="0" fontId="8" fillId="2" borderId="0" xfId="0" applyFont="1" applyFill="1" applyAlignment="1">
      <alignment horizontal="center"/>
    </xf>
    <xf numFmtId="0" fontId="8" fillId="3" borderId="0" xfId="0" applyFont="1" applyFill="1" applyAlignment="1">
      <alignment horizontal="center"/>
    </xf>
    <xf numFmtId="0" fontId="9" fillId="0" borderId="0" xfId="0" applyFont="1"/>
    <xf numFmtId="0" fontId="8" fillId="0" borderId="0" xfId="0" applyFont="1"/>
    <xf numFmtId="0" fontId="10" fillId="2" borderId="0" xfId="2" applyFont="1" applyFill="1" applyAlignment="1">
      <alignment horizontal="center" vertical="center" wrapText="1"/>
    </xf>
    <xf numFmtId="0" fontId="11" fillId="2" borderId="0" xfId="2" applyFont="1" applyFill="1" applyAlignment="1">
      <alignment horizontal="center" vertical="center"/>
    </xf>
    <xf numFmtId="0" fontId="11" fillId="2" borderId="1" xfId="2" applyFont="1" applyFill="1" applyBorder="1" applyAlignment="1">
      <alignment horizontal="center" vertical="center"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9" fillId="2"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xf numFmtId="0" fontId="9" fillId="2" borderId="1" xfId="0" applyFont="1" applyFill="1" applyBorder="1"/>
    <xf numFmtId="16" fontId="11" fillId="2" borderId="1" xfId="2"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top" wrapText="1"/>
    </xf>
    <xf numFmtId="0" fontId="11" fillId="2" borderId="1" xfId="2" quotePrefix="1" applyFont="1" applyFill="1" applyBorder="1" applyAlignment="1">
      <alignment horizontal="left" vertical="top" wrapText="1"/>
    </xf>
    <xf numFmtId="17" fontId="11" fillId="2" borderId="1" xfId="2" applyNumberFormat="1" applyFont="1" applyFill="1" applyBorder="1" applyAlignment="1">
      <alignment horizontal="center" vertical="center" wrapText="1"/>
    </xf>
    <xf numFmtId="0" fontId="11"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9" fillId="0" borderId="0" xfId="0" applyFont="1" applyAlignment="1">
      <alignment horizontal="center"/>
    </xf>
    <xf numFmtId="0" fontId="10" fillId="8" borderId="1" xfId="0"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2"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7" xfId="2" applyFont="1" applyFill="1" applyBorder="1" applyAlignment="1">
      <alignment horizontal="center" vertical="center" wrapText="1"/>
    </xf>
    <xf numFmtId="0" fontId="10" fillId="8" borderId="7"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9" fillId="0" borderId="1" xfId="0" applyFont="1" applyBorder="1"/>
    <xf numFmtId="0" fontId="9" fillId="2" borderId="1" xfId="0" applyFont="1" applyFill="1" applyBorder="1" applyAlignment="1">
      <alignment horizontal="left" vertical="top" wrapText="1"/>
    </xf>
    <xf numFmtId="0" fontId="11" fillId="0" borderId="1" xfId="2" applyFont="1" applyBorder="1" applyAlignment="1">
      <alignment horizontal="center" vertical="center" wrapText="1"/>
    </xf>
    <xf numFmtId="0" fontId="11" fillId="0" borderId="1" xfId="0" applyFont="1" applyBorder="1" applyAlignment="1">
      <alignment horizontal="left" vertical="top" wrapText="1"/>
    </xf>
    <xf numFmtId="0" fontId="11" fillId="0" borderId="1" xfId="1" applyFont="1" applyBorder="1" applyAlignment="1">
      <alignment horizontal="center" vertical="center" wrapText="1"/>
    </xf>
    <xf numFmtId="0" fontId="11" fillId="0" borderId="1" xfId="1" applyFont="1" applyBorder="1" applyAlignment="1">
      <alignment horizontal="left" vertical="top" wrapText="1"/>
    </xf>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0" xfId="0" applyFont="1" applyAlignment="1">
      <alignment horizontal="center" vertical="center" wrapText="1"/>
    </xf>
    <xf numFmtId="0" fontId="2" fillId="0" borderId="2" xfId="4" applyBorder="1"/>
    <xf numFmtId="0" fontId="2" fillId="0" borderId="0" xfId="4"/>
    <xf numFmtId="164" fontId="12" fillId="4" borderId="1" xfId="0" applyNumberFormat="1" applyFont="1" applyFill="1" applyBorder="1" applyAlignment="1">
      <alignment horizontal="left" vertical="top" wrapText="1"/>
    </xf>
    <xf numFmtId="0" fontId="9" fillId="0" borderId="0" xfId="0" applyFont="1" applyAlignment="1">
      <alignment horizontal="left" vertical="top"/>
    </xf>
    <xf numFmtId="0" fontId="9" fillId="0" borderId="1" xfId="0" applyFont="1" applyBorder="1" applyAlignment="1">
      <alignment horizontal="left" vertical="top"/>
    </xf>
    <xf numFmtId="0" fontId="16" fillId="6" borderId="0" xfId="4" applyFont="1" applyFill="1" applyAlignment="1">
      <alignment horizontal="right"/>
    </xf>
    <xf numFmtId="0" fontId="2" fillId="6" borderId="4" xfId="4" applyFill="1" applyBorder="1"/>
    <xf numFmtId="0" fontId="17" fillId="6" borderId="0" xfId="0" applyFont="1" applyFill="1" applyAlignment="1">
      <alignment vertical="center"/>
    </xf>
    <xf numFmtId="0" fontId="4" fillId="6" borderId="0" xfId="0" applyFont="1" applyFill="1"/>
    <xf numFmtId="0" fontId="5" fillId="6" borderId="0" xfId="0" applyFont="1" applyFill="1"/>
    <xf numFmtId="0" fontId="0" fillId="6" borderId="0" xfId="0" applyFill="1"/>
    <xf numFmtId="0" fontId="5" fillId="6" borderId="0" xfId="0" applyFont="1" applyFill="1" applyAlignment="1">
      <alignment vertical="center"/>
    </xf>
    <xf numFmtId="0" fontId="17" fillId="6" borderId="0" xfId="0" applyFont="1" applyFill="1" applyAlignment="1">
      <alignment horizontal="left" vertical="center" indent="15"/>
    </xf>
    <xf numFmtId="0" fontId="5" fillId="6" borderId="0" xfId="0" applyFont="1" applyFill="1" applyAlignment="1">
      <alignment horizontal="left" vertical="center" indent="15"/>
    </xf>
    <xf numFmtId="0" fontId="7" fillId="6" borderId="0" xfId="4" applyFont="1" applyFill="1" applyAlignment="1">
      <alignment vertical="center" wrapText="1"/>
    </xf>
    <xf numFmtId="0" fontId="2" fillId="0" borderId="5" xfId="4" applyBorder="1"/>
    <xf numFmtId="0" fontId="2" fillId="0" borderId="10" xfId="4" applyBorder="1"/>
    <xf numFmtId="0" fontId="2" fillId="0" borderId="9" xfId="4" applyBorder="1"/>
    <xf numFmtId="0" fontId="9" fillId="0" borderId="1"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center"/>
    </xf>
    <xf numFmtId="0" fontId="5" fillId="6" borderId="0" xfId="4" applyFont="1" applyFill="1" applyAlignment="1">
      <alignment horizontal="right"/>
    </xf>
    <xf numFmtId="0" fontId="4" fillId="6" borderId="0" xfId="4" applyFont="1" applyFill="1" applyAlignment="1">
      <alignment horizontal="center"/>
    </xf>
    <xf numFmtId="0" fontId="15" fillId="6" borderId="0" xfId="4" applyFont="1" applyFill="1" applyAlignment="1">
      <alignment horizontal="right"/>
    </xf>
    <xf numFmtId="0" fontId="6" fillId="6" borderId="0" xfId="4" applyFont="1" applyFill="1" applyAlignment="1">
      <alignment horizontal="right"/>
    </xf>
    <xf numFmtId="0" fontId="3" fillId="6" borderId="0" xfId="4" applyFont="1" applyFill="1" applyAlignment="1">
      <alignment horizontal="center" vertical="center" wrapText="1"/>
    </xf>
    <xf numFmtId="165" fontId="6" fillId="6" borderId="0" xfId="4" applyNumberFormat="1" applyFont="1" applyFill="1" applyAlignment="1">
      <alignment horizontal="center"/>
    </xf>
    <xf numFmtId="165" fontId="5" fillId="6" borderId="0" xfId="4" applyNumberFormat="1" applyFont="1" applyFill="1" applyAlignment="1">
      <alignment horizontal="center"/>
    </xf>
    <xf numFmtId="0" fontId="7" fillId="6" borderId="0" xfId="4" applyFont="1" applyFill="1" applyAlignment="1">
      <alignment horizontal="center" vertical="center" wrapText="1"/>
    </xf>
    <xf numFmtId="0" fontId="8" fillId="9" borderId="1" xfId="0" applyFont="1" applyFill="1" applyBorder="1" applyAlignment="1">
      <alignment horizontal="center" vertical="center"/>
    </xf>
    <xf numFmtId="0" fontId="8" fillId="8" borderId="1" xfId="0" applyFont="1" applyFill="1" applyBorder="1" applyAlignment="1">
      <alignment horizontal="center"/>
    </xf>
    <xf numFmtId="0" fontId="10" fillId="8" borderId="1" xfId="2" applyFont="1" applyFill="1" applyBorder="1" applyAlignment="1">
      <alignment horizontal="center" vertical="center" wrapText="1"/>
    </xf>
    <xf numFmtId="0" fontId="14" fillId="6" borderId="6"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0" xfId="0" applyFont="1" applyFill="1" applyAlignment="1">
      <alignment horizontal="center" vertical="center"/>
    </xf>
    <xf numFmtId="0" fontId="9" fillId="2" borderId="1" xfId="0" applyFont="1" applyFill="1" applyBorder="1" applyAlignment="1">
      <alignment horizontal="left" vertical="top" wrapText="1"/>
    </xf>
  </cellXfs>
  <cellStyles count="5">
    <cellStyle name="Normal" xfId="0" builtinId="0"/>
    <cellStyle name="Normal 2" xfId="1" xr:uid="{00000000-0005-0000-0000-000001000000}"/>
    <cellStyle name="Normal 3" xfId="4" xr:uid="{4F62DB75-BF63-459E-B044-4158369A5D40}"/>
    <cellStyle name="Normal 5" xfId="2" xr:uid="{00000000-0005-0000-0000-000002000000}"/>
    <cellStyle name="Normal 5 2" xfId="3" xr:uid="{00000000-0005-0000-0000-000003000000}"/>
  </cellStyles>
  <dxfs count="0"/>
  <tableStyles count="0" defaultTableStyle="TableStyleMedium2" defaultPivotStyle="PivotStyleLight16"/>
  <colors>
    <mruColors>
      <color rgb="FFFF7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210436</xdr:colOff>
      <xdr:row>0</xdr:row>
      <xdr:rowOff>121832</xdr:rowOff>
    </xdr:from>
    <xdr:to>
      <xdr:col>5</xdr:col>
      <xdr:colOff>409796</xdr:colOff>
      <xdr:row>32</xdr:row>
      <xdr:rowOff>121832</xdr:rowOff>
    </xdr:to>
    <xdr:pic>
      <xdr:nvPicPr>
        <xdr:cNvPr id="4" name="Imagen 3">
          <a:extLst>
            <a:ext uri="{FF2B5EF4-FFF2-40B4-BE49-F238E27FC236}">
              <a16:creationId xmlns:a16="http://schemas.microsoft.com/office/drawing/2014/main" id="{6BB0A99B-8FE1-563D-C18B-62EC06B58F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436" y="121832"/>
          <a:ext cx="4020436" cy="5294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452344</xdr:colOff>
      <xdr:row>0</xdr:row>
      <xdr:rowOff>0</xdr:rowOff>
    </xdr:from>
    <xdr:ext cx="184731" cy="264560"/>
    <xdr:sp macro="" textlink="">
      <xdr:nvSpPr>
        <xdr:cNvPr id="51" name="3 CuadroTexto">
          <a:extLst>
            <a:ext uri="{FF2B5EF4-FFF2-40B4-BE49-F238E27FC236}">
              <a16:creationId xmlns:a16="http://schemas.microsoft.com/office/drawing/2014/main" id="{B759B711-F23F-4E5C-B553-D66F8F596C63}"/>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2" name="4 CuadroTexto">
          <a:extLst>
            <a:ext uri="{FF2B5EF4-FFF2-40B4-BE49-F238E27FC236}">
              <a16:creationId xmlns:a16="http://schemas.microsoft.com/office/drawing/2014/main" id="{52AB5DB0-A929-444E-B8A3-B031B52E5FF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3" name="5 CuadroTexto">
          <a:extLst>
            <a:ext uri="{FF2B5EF4-FFF2-40B4-BE49-F238E27FC236}">
              <a16:creationId xmlns:a16="http://schemas.microsoft.com/office/drawing/2014/main" id="{DE6CF5E5-9D7A-4C8F-AEE3-C540F3FA0139}"/>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4" name="6 CuadroTexto">
          <a:extLst>
            <a:ext uri="{FF2B5EF4-FFF2-40B4-BE49-F238E27FC236}">
              <a16:creationId xmlns:a16="http://schemas.microsoft.com/office/drawing/2014/main" id="{EA14EDB3-6238-442A-AAF5-FD9B2B9A6175}"/>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5" name="7 CuadroTexto">
          <a:extLst>
            <a:ext uri="{FF2B5EF4-FFF2-40B4-BE49-F238E27FC236}">
              <a16:creationId xmlns:a16="http://schemas.microsoft.com/office/drawing/2014/main" id="{19D1C64D-92AC-4B77-BDC0-38FAF26820E3}"/>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6" name="8 CuadroTexto">
          <a:extLst>
            <a:ext uri="{FF2B5EF4-FFF2-40B4-BE49-F238E27FC236}">
              <a16:creationId xmlns:a16="http://schemas.microsoft.com/office/drawing/2014/main" id="{AA3897D9-6A54-4BEE-8942-8DED7D5B9731}"/>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7" name="9 CuadroTexto">
          <a:extLst>
            <a:ext uri="{FF2B5EF4-FFF2-40B4-BE49-F238E27FC236}">
              <a16:creationId xmlns:a16="http://schemas.microsoft.com/office/drawing/2014/main" id="{EA40C9BF-92E6-4AAB-9889-1E27F07A2210}"/>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8" name="10 CuadroTexto">
          <a:extLst>
            <a:ext uri="{FF2B5EF4-FFF2-40B4-BE49-F238E27FC236}">
              <a16:creationId xmlns:a16="http://schemas.microsoft.com/office/drawing/2014/main" id="{85D7DB07-DB03-4F51-8F02-F2C835200E06}"/>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9" name="11 CuadroTexto">
          <a:extLst>
            <a:ext uri="{FF2B5EF4-FFF2-40B4-BE49-F238E27FC236}">
              <a16:creationId xmlns:a16="http://schemas.microsoft.com/office/drawing/2014/main" id="{15CFB53A-5953-4527-96AD-68743BE9661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60" name="12 CuadroTexto">
          <a:extLst>
            <a:ext uri="{FF2B5EF4-FFF2-40B4-BE49-F238E27FC236}">
              <a16:creationId xmlns:a16="http://schemas.microsoft.com/office/drawing/2014/main" id="{5969E4B1-1A79-4A54-8880-9C577AE66A14}"/>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61" name="1 CuadroTexto">
          <a:extLst>
            <a:ext uri="{FF2B5EF4-FFF2-40B4-BE49-F238E27FC236}">
              <a16:creationId xmlns:a16="http://schemas.microsoft.com/office/drawing/2014/main" id="{9D392063-DDCB-4EC3-9C24-7DCF2CFABFD8}"/>
            </a:ext>
          </a:extLst>
        </xdr:cNvPr>
        <xdr:cNvSpPr txBox="1"/>
      </xdr:nvSpPr>
      <xdr:spPr>
        <a:xfrm>
          <a:off x="950542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2" name="3 CuadroTexto">
          <a:extLst>
            <a:ext uri="{FF2B5EF4-FFF2-40B4-BE49-F238E27FC236}">
              <a16:creationId xmlns:a16="http://schemas.microsoft.com/office/drawing/2014/main" id="{43C1853E-182D-463D-8EF6-9282656E548E}"/>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3" name="4 CuadroTexto">
          <a:extLst>
            <a:ext uri="{FF2B5EF4-FFF2-40B4-BE49-F238E27FC236}">
              <a16:creationId xmlns:a16="http://schemas.microsoft.com/office/drawing/2014/main" id="{731ED852-5617-4D75-8BED-93A944E6D422}"/>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4" name="5 CuadroTexto">
          <a:extLst>
            <a:ext uri="{FF2B5EF4-FFF2-40B4-BE49-F238E27FC236}">
              <a16:creationId xmlns:a16="http://schemas.microsoft.com/office/drawing/2014/main" id="{0D27BE94-FEE6-49F2-906F-1DCAF49B6E0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5" name="6 CuadroTexto">
          <a:extLst>
            <a:ext uri="{FF2B5EF4-FFF2-40B4-BE49-F238E27FC236}">
              <a16:creationId xmlns:a16="http://schemas.microsoft.com/office/drawing/2014/main" id="{7DAA9391-909F-474D-9316-05DA8FE6571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6" name="7 CuadroTexto">
          <a:extLst>
            <a:ext uri="{FF2B5EF4-FFF2-40B4-BE49-F238E27FC236}">
              <a16:creationId xmlns:a16="http://schemas.microsoft.com/office/drawing/2014/main" id="{4ACB7117-543E-472B-B7B6-CD8DFEC3A95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7" name="8 CuadroTexto">
          <a:extLst>
            <a:ext uri="{FF2B5EF4-FFF2-40B4-BE49-F238E27FC236}">
              <a16:creationId xmlns:a16="http://schemas.microsoft.com/office/drawing/2014/main" id="{7EAA44FC-4C5E-4FB3-88EB-56F46D3F5B73}"/>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8" name="9 CuadroTexto">
          <a:extLst>
            <a:ext uri="{FF2B5EF4-FFF2-40B4-BE49-F238E27FC236}">
              <a16:creationId xmlns:a16="http://schemas.microsoft.com/office/drawing/2014/main" id="{B6C40F89-BE42-4C4D-ABAA-DF105216A384}"/>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9" name="10 CuadroTexto">
          <a:extLst>
            <a:ext uri="{FF2B5EF4-FFF2-40B4-BE49-F238E27FC236}">
              <a16:creationId xmlns:a16="http://schemas.microsoft.com/office/drawing/2014/main" id="{44D67B5E-FBE4-45BD-9B51-6966B155D30C}"/>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70" name="11 CuadroTexto">
          <a:extLst>
            <a:ext uri="{FF2B5EF4-FFF2-40B4-BE49-F238E27FC236}">
              <a16:creationId xmlns:a16="http://schemas.microsoft.com/office/drawing/2014/main" id="{DA44A04F-E09A-4F1A-87D6-327EC55D1DBA}"/>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71" name="12 CuadroTexto">
          <a:extLst>
            <a:ext uri="{FF2B5EF4-FFF2-40B4-BE49-F238E27FC236}">
              <a16:creationId xmlns:a16="http://schemas.microsoft.com/office/drawing/2014/main" id="{32CB2F7E-188C-4E29-9ED2-21A1DD2A1F78}"/>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72" name="1 CuadroTexto">
          <a:extLst>
            <a:ext uri="{FF2B5EF4-FFF2-40B4-BE49-F238E27FC236}">
              <a16:creationId xmlns:a16="http://schemas.microsoft.com/office/drawing/2014/main" id="{C49F884F-0838-4993-B23F-8C953BC24096}"/>
            </a:ext>
          </a:extLst>
        </xdr:cNvPr>
        <xdr:cNvSpPr txBox="1"/>
      </xdr:nvSpPr>
      <xdr:spPr>
        <a:xfrm>
          <a:off x="949780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3" name="3 CuadroTexto">
          <a:extLst>
            <a:ext uri="{FF2B5EF4-FFF2-40B4-BE49-F238E27FC236}">
              <a16:creationId xmlns:a16="http://schemas.microsoft.com/office/drawing/2014/main" id="{67066E0D-8784-44C6-BDF3-8EAA82A707C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4" name="4 CuadroTexto">
          <a:extLst>
            <a:ext uri="{FF2B5EF4-FFF2-40B4-BE49-F238E27FC236}">
              <a16:creationId xmlns:a16="http://schemas.microsoft.com/office/drawing/2014/main" id="{B34224BC-8C00-43A6-B4FA-3CC96342072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5" name="5 CuadroTexto">
          <a:extLst>
            <a:ext uri="{FF2B5EF4-FFF2-40B4-BE49-F238E27FC236}">
              <a16:creationId xmlns:a16="http://schemas.microsoft.com/office/drawing/2014/main" id="{56FDB169-A9B6-49D0-A113-C4925082CAF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6" name="6 CuadroTexto">
          <a:extLst>
            <a:ext uri="{FF2B5EF4-FFF2-40B4-BE49-F238E27FC236}">
              <a16:creationId xmlns:a16="http://schemas.microsoft.com/office/drawing/2014/main" id="{794DABB7-2B31-47D7-8B7B-8985D28A54FE}"/>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7" name="7 CuadroTexto">
          <a:extLst>
            <a:ext uri="{FF2B5EF4-FFF2-40B4-BE49-F238E27FC236}">
              <a16:creationId xmlns:a16="http://schemas.microsoft.com/office/drawing/2014/main" id="{2FC3978C-B00B-437F-8C0A-3AF4A782D56C}"/>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8" name="8 CuadroTexto">
          <a:extLst>
            <a:ext uri="{FF2B5EF4-FFF2-40B4-BE49-F238E27FC236}">
              <a16:creationId xmlns:a16="http://schemas.microsoft.com/office/drawing/2014/main" id="{4A7CCE28-3B00-4236-B121-2BA0F927F1F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9" name="9 CuadroTexto">
          <a:extLst>
            <a:ext uri="{FF2B5EF4-FFF2-40B4-BE49-F238E27FC236}">
              <a16:creationId xmlns:a16="http://schemas.microsoft.com/office/drawing/2014/main" id="{6A2003C7-C7DE-4806-98F2-E654F75C44F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0" name="10 CuadroTexto">
          <a:extLst>
            <a:ext uri="{FF2B5EF4-FFF2-40B4-BE49-F238E27FC236}">
              <a16:creationId xmlns:a16="http://schemas.microsoft.com/office/drawing/2014/main" id="{A9D4FDCA-8EDE-4AC6-9DC3-B51754D76D2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1" name="11 CuadroTexto">
          <a:extLst>
            <a:ext uri="{FF2B5EF4-FFF2-40B4-BE49-F238E27FC236}">
              <a16:creationId xmlns:a16="http://schemas.microsoft.com/office/drawing/2014/main" id="{B3FB5B4B-C85F-4096-B36A-FB5CFBF973C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2" name="12 CuadroTexto">
          <a:extLst>
            <a:ext uri="{FF2B5EF4-FFF2-40B4-BE49-F238E27FC236}">
              <a16:creationId xmlns:a16="http://schemas.microsoft.com/office/drawing/2014/main" id="{E08FAF19-2188-46D3-9B5C-BA5C6EC7952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83" name="3 CuadroTexto">
          <a:extLst>
            <a:ext uri="{FF2B5EF4-FFF2-40B4-BE49-F238E27FC236}">
              <a16:creationId xmlns:a16="http://schemas.microsoft.com/office/drawing/2014/main" id="{F541AA25-743D-4795-A5F5-76C696DC1156}"/>
            </a:ext>
          </a:extLst>
        </xdr:cNvPr>
        <xdr:cNvSpPr txBox="1"/>
      </xdr:nvSpPr>
      <xdr:spPr>
        <a:xfrm>
          <a:off x="953971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84" name="1 CuadroTexto">
          <a:extLst>
            <a:ext uri="{FF2B5EF4-FFF2-40B4-BE49-F238E27FC236}">
              <a16:creationId xmlns:a16="http://schemas.microsoft.com/office/drawing/2014/main" id="{F6BA6C62-2FDB-47CE-AD6E-8DB81BB29922}"/>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85" name="1 CuadroTexto">
          <a:extLst>
            <a:ext uri="{FF2B5EF4-FFF2-40B4-BE49-F238E27FC236}">
              <a16:creationId xmlns:a16="http://schemas.microsoft.com/office/drawing/2014/main" id="{727D3DC6-D56D-422F-8013-7704854A6EC6}"/>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86" name="1 CuadroTexto">
          <a:extLst>
            <a:ext uri="{FF2B5EF4-FFF2-40B4-BE49-F238E27FC236}">
              <a16:creationId xmlns:a16="http://schemas.microsoft.com/office/drawing/2014/main" id="{086EDE80-DEF7-43B0-BBF8-5BDEC77E751B}"/>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87" name="1 CuadroTexto">
          <a:extLst>
            <a:ext uri="{FF2B5EF4-FFF2-40B4-BE49-F238E27FC236}">
              <a16:creationId xmlns:a16="http://schemas.microsoft.com/office/drawing/2014/main" id="{632BDBC3-8FCF-485C-B6AF-3FE3BA741923}"/>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88" name="1 CuadroTexto">
          <a:extLst>
            <a:ext uri="{FF2B5EF4-FFF2-40B4-BE49-F238E27FC236}">
              <a16:creationId xmlns:a16="http://schemas.microsoft.com/office/drawing/2014/main" id="{E6516320-4A89-43FA-94AE-77A3FD930FD7}"/>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89" name="1 CuadroTexto">
          <a:extLst>
            <a:ext uri="{FF2B5EF4-FFF2-40B4-BE49-F238E27FC236}">
              <a16:creationId xmlns:a16="http://schemas.microsoft.com/office/drawing/2014/main" id="{5167AECC-C5B8-4212-A680-7DE0B4951C07}"/>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0" name="1 CuadroTexto">
          <a:extLst>
            <a:ext uri="{FF2B5EF4-FFF2-40B4-BE49-F238E27FC236}">
              <a16:creationId xmlns:a16="http://schemas.microsoft.com/office/drawing/2014/main" id="{0B3651EE-E7B1-4465-85AF-AF8C5A57C632}"/>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1" name="1 CuadroTexto">
          <a:extLst>
            <a:ext uri="{FF2B5EF4-FFF2-40B4-BE49-F238E27FC236}">
              <a16:creationId xmlns:a16="http://schemas.microsoft.com/office/drawing/2014/main" id="{BC687C99-24D8-4C6C-A60E-69229D73762A}"/>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92" name="1 CuadroTexto">
          <a:extLst>
            <a:ext uri="{FF2B5EF4-FFF2-40B4-BE49-F238E27FC236}">
              <a16:creationId xmlns:a16="http://schemas.microsoft.com/office/drawing/2014/main" id="{EC4D7B3E-214F-4FBE-B722-657BE8E59570}"/>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93" name="1 CuadroTexto">
          <a:extLst>
            <a:ext uri="{FF2B5EF4-FFF2-40B4-BE49-F238E27FC236}">
              <a16:creationId xmlns:a16="http://schemas.microsoft.com/office/drawing/2014/main" id="{509C6304-4518-4CCC-BA14-FFF3DC53184E}"/>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94" name="1 CuadroTexto">
          <a:extLst>
            <a:ext uri="{FF2B5EF4-FFF2-40B4-BE49-F238E27FC236}">
              <a16:creationId xmlns:a16="http://schemas.microsoft.com/office/drawing/2014/main" id="{DA17E899-7020-4105-93D0-373942E723CC}"/>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95" name="1 CuadroTexto">
          <a:extLst>
            <a:ext uri="{FF2B5EF4-FFF2-40B4-BE49-F238E27FC236}">
              <a16:creationId xmlns:a16="http://schemas.microsoft.com/office/drawing/2014/main" id="{1296CDFC-DD8A-4E69-905D-7F59A139EFBD}"/>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96" name="1 CuadroTexto">
          <a:extLst>
            <a:ext uri="{FF2B5EF4-FFF2-40B4-BE49-F238E27FC236}">
              <a16:creationId xmlns:a16="http://schemas.microsoft.com/office/drawing/2014/main" id="{715A7BA2-8D1A-480B-A1E1-11A62783EB33}"/>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97" name="1 CuadroTexto">
          <a:extLst>
            <a:ext uri="{FF2B5EF4-FFF2-40B4-BE49-F238E27FC236}">
              <a16:creationId xmlns:a16="http://schemas.microsoft.com/office/drawing/2014/main" id="{D446DA43-B920-4E13-802C-03AB2E4CD19F}"/>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8" name="1 CuadroTexto">
          <a:extLst>
            <a:ext uri="{FF2B5EF4-FFF2-40B4-BE49-F238E27FC236}">
              <a16:creationId xmlns:a16="http://schemas.microsoft.com/office/drawing/2014/main" id="{BDBD3315-5827-464E-9067-42AD01404EF6}"/>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9" name="1 CuadroTexto">
          <a:extLst>
            <a:ext uri="{FF2B5EF4-FFF2-40B4-BE49-F238E27FC236}">
              <a16:creationId xmlns:a16="http://schemas.microsoft.com/office/drawing/2014/main" id="{1AAACCC2-325A-43B2-ACBD-8CD774B78A14}"/>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0" name="3 CuadroTexto">
          <a:extLst>
            <a:ext uri="{FF2B5EF4-FFF2-40B4-BE49-F238E27FC236}">
              <a16:creationId xmlns:a16="http://schemas.microsoft.com/office/drawing/2014/main" id="{F60159D4-BC89-4FFD-B7A3-32A57B06926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1" name="4 CuadroTexto">
          <a:extLst>
            <a:ext uri="{FF2B5EF4-FFF2-40B4-BE49-F238E27FC236}">
              <a16:creationId xmlns:a16="http://schemas.microsoft.com/office/drawing/2014/main" id="{A08F47A0-0620-4FD4-B6F3-D9E82D93693C}"/>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2" name="5 CuadroTexto">
          <a:extLst>
            <a:ext uri="{FF2B5EF4-FFF2-40B4-BE49-F238E27FC236}">
              <a16:creationId xmlns:a16="http://schemas.microsoft.com/office/drawing/2014/main" id="{EF021965-3BD2-404D-A251-DB15B0D19926}"/>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3" name="6 CuadroTexto">
          <a:extLst>
            <a:ext uri="{FF2B5EF4-FFF2-40B4-BE49-F238E27FC236}">
              <a16:creationId xmlns:a16="http://schemas.microsoft.com/office/drawing/2014/main" id="{ECE91A64-703F-4F33-8732-2A96844B02EA}"/>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4" name="7 CuadroTexto">
          <a:extLst>
            <a:ext uri="{FF2B5EF4-FFF2-40B4-BE49-F238E27FC236}">
              <a16:creationId xmlns:a16="http://schemas.microsoft.com/office/drawing/2014/main" id="{11B1AC82-BF15-4A09-B746-6E3B0F4E0F78}"/>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5" name="8 CuadroTexto">
          <a:extLst>
            <a:ext uri="{FF2B5EF4-FFF2-40B4-BE49-F238E27FC236}">
              <a16:creationId xmlns:a16="http://schemas.microsoft.com/office/drawing/2014/main" id="{76AB90F5-C6B9-4EA0-8039-D6C6FB9A6472}"/>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6" name="9 CuadroTexto">
          <a:extLst>
            <a:ext uri="{FF2B5EF4-FFF2-40B4-BE49-F238E27FC236}">
              <a16:creationId xmlns:a16="http://schemas.microsoft.com/office/drawing/2014/main" id="{1502A424-E0EC-405C-96C3-A68E4631FBC2}"/>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7" name="10 CuadroTexto">
          <a:extLst>
            <a:ext uri="{FF2B5EF4-FFF2-40B4-BE49-F238E27FC236}">
              <a16:creationId xmlns:a16="http://schemas.microsoft.com/office/drawing/2014/main" id="{E39555A3-53E4-4F40-8715-3B21BDF9BBE9}"/>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8" name="11 CuadroTexto">
          <a:extLst>
            <a:ext uri="{FF2B5EF4-FFF2-40B4-BE49-F238E27FC236}">
              <a16:creationId xmlns:a16="http://schemas.microsoft.com/office/drawing/2014/main" id="{6958DBF7-AE54-4BA5-91AC-F21266E26DDF}"/>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9" name="12 CuadroTexto">
          <a:extLst>
            <a:ext uri="{FF2B5EF4-FFF2-40B4-BE49-F238E27FC236}">
              <a16:creationId xmlns:a16="http://schemas.microsoft.com/office/drawing/2014/main" id="{15B9E569-CFC0-445C-94A5-A198255E93AC}"/>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10" name="1 CuadroTexto">
          <a:extLst>
            <a:ext uri="{FF2B5EF4-FFF2-40B4-BE49-F238E27FC236}">
              <a16:creationId xmlns:a16="http://schemas.microsoft.com/office/drawing/2014/main" id="{B63A4194-ADFC-47A6-868E-E7D077B6810A}"/>
            </a:ext>
          </a:extLst>
        </xdr:cNvPr>
        <xdr:cNvSpPr txBox="1"/>
      </xdr:nvSpPr>
      <xdr:spPr>
        <a:xfrm>
          <a:off x="950542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1" name="3 CuadroTexto">
          <a:extLst>
            <a:ext uri="{FF2B5EF4-FFF2-40B4-BE49-F238E27FC236}">
              <a16:creationId xmlns:a16="http://schemas.microsoft.com/office/drawing/2014/main" id="{3E842B47-DB50-4BB8-AB25-C238EF3DD345}"/>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2" name="4 CuadroTexto">
          <a:extLst>
            <a:ext uri="{FF2B5EF4-FFF2-40B4-BE49-F238E27FC236}">
              <a16:creationId xmlns:a16="http://schemas.microsoft.com/office/drawing/2014/main" id="{07698DBE-F7F2-466F-8181-F1252887B274}"/>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3" name="5 CuadroTexto">
          <a:extLst>
            <a:ext uri="{FF2B5EF4-FFF2-40B4-BE49-F238E27FC236}">
              <a16:creationId xmlns:a16="http://schemas.microsoft.com/office/drawing/2014/main" id="{C05266BF-57A7-49C7-BFA2-F741139D3C73}"/>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4" name="6 CuadroTexto">
          <a:extLst>
            <a:ext uri="{FF2B5EF4-FFF2-40B4-BE49-F238E27FC236}">
              <a16:creationId xmlns:a16="http://schemas.microsoft.com/office/drawing/2014/main" id="{97C58054-1329-4C66-82FE-4E4A4DA6DA3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5" name="7 CuadroTexto">
          <a:extLst>
            <a:ext uri="{FF2B5EF4-FFF2-40B4-BE49-F238E27FC236}">
              <a16:creationId xmlns:a16="http://schemas.microsoft.com/office/drawing/2014/main" id="{B822DE40-35CF-45F5-B380-6EAF1A7E0DEC}"/>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6" name="8 CuadroTexto">
          <a:extLst>
            <a:ext uri="{FF2B5EF4-FFF2-40B4-BE49-F238E27FC236}">
              <a16:creationId xmlns:a16="http://schemas.microsoft.com/office/drawing/2014/main" id="{D529DF1F-FE9A-42E3-BD2C-2B62ECBA38AA}"/>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7" name="9 CuadroTexto">
          <a:extLst>
            <a:ext uri="{FF2B5EF4-FFF2-40B4-BE49-F238E27FC236}">
              <a16:creationId xmlns:a16="http://schemas.microsoft.com/office/drawing/2014/main" id="{0445E017-991B-4AEE-90B0-A6B3373D341E}"/>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8" name="10 CuadroTexto">
          <a:extLst>
            <a:ext uri="{FF2B5EF4-FFF2-40B4-BE49-F238E27FC236}">
              <a16:creationId xmlns:a16="http://schemas.microsoft.com/office/drawing/2014/main" id="{77E20AB6-D8F2-476E-BD84-49C125DF2D9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9" name="11 CuadroTexto">
          <a:extLst>
            <a:ext uri="{FF2B5EF4-FFF2-40B4-BE49-F238E27FC236}">
              <a16:creationId xmlns:a16="http://schemas.microsoft.com/office/drawing/2014/main" id="{1555CE4F-BE19-44B1-9111-9FED6207D6E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20" name="12 CuadroTexto">
          <a:extLst>
            <a:ext uri="{FF2B5EF4-FFF2-40B4-BE49-F238E27FC236}">
              <a16:creationId xmlns:a16="http://schemas.microsoft.com/office/drawing/2014/main" id="{8C855A44-0CDC-41CF-BE11-6E18DC751047}"/>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21" name="1 CuadroTexto">
          <a:extLst>
            <a:ext uri="{FF2B5EF4-FFF2-40B4-BE49-F238E27FC236}">
              <a16:creationId xmlns:a16="http://schemas.microsoft.com/office/drawing/2014/main" id="{BC99ECEE-1D5B-4F90-9A09-9003DC94BAEF}"/>
            </a:ext>
          </a:extLst>
        </xdr:cNvPr>
        <xdr:cNvSpPr txBox="1"/>
      </xdr:nvSpPr>
      <xdr:spPr>
        <a:xfrm>
          <a:off x="949780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2" name="3 CuadroTexto">
          <a:extLst>
            <a:ext uri="{FF2B5EF4-FFF2-40B4-BE49-F238E27FC236}">
              <a16:creationId xmlns:a16="http://schemas.microsoft.com/office/drawing/2014/main" id="{C1C52EF9-9DD7-4B46-B271-9A4BB81DEF1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3" name="4 CuadroTexto">
          <a:extLst>
            <a:ext uri="{FF2B5EF4-FFF2-40B4-BE49-F238E27FC236}">
              <a16:creationId xmlns:a16="http://schemas.microsoft.com/office/drawing/2014/main" id="{D3546B86-B4B6-4507-B063-5D02704FF6B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4" name="5 CuadroTexto">
          <a:extLst>
            <a:ext uri="{FF2B5EF4-FFF2-40B4-BE49-F238E27FC236}">
              <a16:creationId xmlns:a16="http://schemas.microsoft.com/office/drawing/2014/main" id="{BBC0C2D1-074E-428C-A62D-9F7A1C0A433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5" name="6 CuadroTexto">
          <a:extLst>
            <a:ext uri="{FF2B5EF4-FFF2-40B4-BE49-F238E27FC236}">
              <a16:creationId xmlns:a16="http://schemas.microsoft.com/office/drawing/2014/main" id="{164D26FD-8DB5-4CD8-945F-66957B4CC81C}"/>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6" name="7 CuadroTexto">
          <a:extLst>
            <a:ext uri="{FF2B5EF4-FFF2-40B4-BE49-F238E27FC236}">
              <a16:creationId xmlns:a16="http://schemas.microsoft.com/office/drawing/2014/main" id="{19C0272D-4231-4A0C-B639-C476D960CFC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7" name="8 CuadroTexto">
          <a:extLst>
            <a:ext uri="{FF2B5EF4-FFF2-40B4-BE49-F238E27FC236}">
              <a16:creationId xmlns:a16="http://schemas.microsoft.com/office/drawing/2014/main" id="{22F53837-A6B4-45A0-8E47-5F20A64781B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8" name="9 CuadroTexto">
          <a:extLst>
            <a:ext uri="{FF2B5EF4-FFF2-40B4-BE49-F238E27FC236}">
              <a16:creationId xmlns:a16="http://schemas.microsoft.com/office/drawing/2014/main" id="{0BC9E305-18D9-41F4-B69E-3D37CAE38AE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9" name="10 CuadroTexto">
          <a:extLst>
            <a:ext uri="{FF2B5EF4-FFF2-40B4-BE49-F238E27FC236}">
              <a16:creationId xmlns:a16="http://schemas.microsoft.com/office/drawing/2014/main" id="{3B8E24B1-5206-4FDB-A2D6-10E2F1B6A0C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0" name="11 CuadroTexto">
          <a:extLst>
            <a:ext uri="{FF2B5EF4-FFF2-40B4-BE49-F238E27FC236}">
              <a16:creationId xmlns:a16="http://schemas.microsoft.com/office/drawing/2014/main" id="{D310A14E-2808-478D-8BD6-EC8F7B7170EF}"/>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1" name="12 CuadroTexto">
          <a:extLst>
            <a:ext uri="{FF2B5EF4-FFF2-40B4-BE49-F238E27FC236}">
              <a16:creationId xmlns:a16="http://schemas.microsoft.com/office/drawing/2014/main" id="{25593020-B795-4A1A-89D0-1ED22AB77A5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32" name="3 CuadroTexto">
          <a:extLst>
            <a:ext uri="{FF2B5EF4-FFF2-40B4-BE49-F238E27FC236}">
              <a16:creationId xmlns:a16="http://schemas.microsoft.com/office/drawing/2014/main" id="{620FAA5E-BFAD-47AC-B8A5-BE92C16A8098}"/>
            </a:ext>
          </a:extLst>
        </xdr:cNvPr>
        <xdr:cNvSpPr txBox="1"/>
      </xdr:nvSpPr>
      <xdr:spPr>
        <a:xfrm>
          <a:off x="953971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3" name="1 CuadroTexto">
          <a:extLst>
            <a:ext uri="{FF2B5EF4-FFF2-40B4-BE49-F238E27FC236}">
              <a16:creationId xmlns:a16="http://schemas.microsoft.com/office/drawing/2014/main" id="{0D169798-0376-45E7-9BE6-AA0CD42AC70E}"/>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4" name="1 CuadroTexto">
          <a:extLst>
            <a:ext uri="{FF2B5EF4-FFF2-40B4-BE49-F238E27FC236}">
              <a16:creationId xmlns:a16="http://schemas.microsoft.com/office/drawing/2014/main" id="{F2C07053-F343-4AAF-8984-856CDA7B326A}"/>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5" name="1 CuadroTexto">
          <a:extLst>
            <a:ext uri="{FF2B5EF4-FFF2-40B4-BE49-F238E27FC236}">
              <a16:creationId xmlns:a16="http://schemas.microsoft.com/office/drawing/2014/main" id="{4BFD872D-9E9D-425A-A9F7-5E14026C2344}"/>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6" name="1 CuadroTexto">
          <a:extLst>
            <a:ext uri="{FF2B5EF4-FFF2-40B4-BE49-F238E27FC236}">
              <a16:creationId xmlns:a16="http://schemas.microsoft.com/office/drawing/2014/main" id="{0F8D2E4E-A8C9-45EB-A89F-E926BD8BB069}"/>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7" name="1 CuadroTexto">
          <a:extLst>
            <a:ext uri="{FF2B5EF4-FFF2-40B4-BE49-F238E27FC236}">
              <a16:creationId xmlns:a16="http://schemas.microsoft.com/office/drawing/2014/main" id="{EF891ED2-B85A-4E35-AB56-515E91D91393}"/>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8" name="1 CuadroTexto">
          <a:extLst>
            <a:ext uri="{FF2B5EF4-FFF2-40B4-BE49-F238E27FC236}">
              <a16:creationId xmlns:a16="http://schemas.microsoft.com/office/drawing/2014/main" id="{C65D01D7-E551-4A10-8E66-263CCFF4EC4B}"/>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39" name="1 CuadroTexto">
          <a:extLst>
            <a:ext uri="{FF2B5EF4-FFF2-40B4-BE49-F238E27FC236}">
              <a16:creationId xmlns:a16="http://schemas.microsoft.com/office/drawing/2014/main" id="{AB8BF162-34BD-4DB9-B904-311501DCF590}"/>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0" name="1 CuadroTexto">
          <a:extLst>
            <a:ext uri="{FF2B5EF4-FFF2-40B4-BE49-F238E27FC236}">
              <a16:creationId xmlns:a16="http://schemas.microsoft.com/office/drawing/2014/main" id="{B6D78E3E-727E-4A9D-BEB9-911C11120A8E}"/>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1" name="1 CuadroTexto">
          <a:extLst>
            <a:ext uri="{FF2B5EF4-FFF2-40B4-BE49-F238E27FC236}">
              <a16:creationId xmlns:a16="http://schemas.microsoft.com/office/drawing/2014/main" id="{374F780D-6498-4B65-B04E-6E5964459FD7}"/>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2" name="1 CuadroTexto">
          <a:extLst>
            <a:ext uri="{FF2B5EF4-FFF2-40B4-BE49-F238E27FC236}">
              <a16:creationId xmlns:a16="http://schemas.microsoft.com/office/drawing/2014/main" id="{F3B88423-2BC9-4198-BD70-DE824E0D155A}"/>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3" name="1 CuadroTexto">
          <a:extLst>
            <a:ext uri="{FF2B5EF4-FFF2-40B4-BE49-F238E27FC236}">
              <a16:creationId xmlns:a16="http://schemas.microsoft.com/office/drawing/2014/main" id="{A6FF68AC-B616-47B3-9320-4159DB33C227}"/>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4" name="1 CuadroTexto">
          <a:extLst>
            <a:ext uri="{FF2B5EF4-FFF2-40B4-BE49-F238E27FC236}">
              <a16:creationId xmlns:a16="http://schemas.microsoft.com/office/drawing/2014/main" id="{BF03822C-420F-4995-93E3-8B22B0FAB9D4}"/>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5" name="1 CuadroTexto">
          <a:extLst>
            <a:ext uri="{FF2B5EF4-FFF2-40B4-BE49-F238E27FC236}">
              <a16:creationId xmlns:a16="http://schemas.microsoft.com/office/drawing/2014/main" id="{481C9292-3577-4E53-943E-EFA13736D4EC}"/>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6" name="1 CuadroTexto">
          <a:extLst>
            <a:ext uri="{FF2B5EF4-FFF2-40B4-BE49-F238E27FC236}">
              <a16:creationId xmlns:a16="http://schemas.microsoft.com/office/drawing/2014/main" id="{96C29D5F-338E-4790-8BFE-E3C2F21494C6}"/>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7" name="1 CuadroTexto">
          <a:extLst>
            <a:ext uri="{FF2B5EF4-FFF2-40B4-BE49-F238E27FC236}">
              <a16:creationId xmlns:a16="http://schemas.microsoft.com/office/drawing/2014/main" id="{CA2E6507-C37A-4854-A46D-D4B7DF39D043}"/>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68036</xdr:colOff>
      <xdr:row>0</xdr:row>
      <xdr:rowOff>40821</xdr:rowOff>
    </xdr:from>
    <xdr:to>
      <xdr:col>1</xdr:col>
      <xdr:colOff>1557197</xdr:colOff>
      <xdr:row>2</xdr:row>
      <xdr:rowOff>358821</xdr:rowOff>
    </xdr:to>
    <xdr:pic>
      <xdr:nvPicPr>
        <xdr:cNvPr id="148" name="Imagen 147">
          <a:extLst>
            <a:ext uri="{FF2B5EF4-FFF2-40B4-BE49-F238E27FC236}">
              <a16:creationId xmlns:a16="http://schemas.microsoft.com/office/drawing/2014/main" id="{03A4B627-80E6-4569-97FE-651520CD3A0C}"/>
            </a:ext>
          </a:extLst>
        </xdr:cNvPr>
        <xdr:cNvPicPr>
          <a:picLocks noChangeAspect="1"/>
        </xdr:cNvPicPr>
      </xdr:nvPicPr>
      <xdr:blipFill>
        <a:blip xmlns:r="http://schemas.openxmlformats.org/officeDocument/2006/relationships" r:embed="rId1"/>
        <a:stretch>
          <a:fillRect/>
        </a:stretch>
      </xdr:blipFill>
      <xdr:spPr>
        <a:xfrm>
          <a:off x="408215" y="40821"/>
          <a:ext cx="1489161"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452344</xdr:colOff>
      <xdr:row>3</xdr:row>
      <xdr:rowOff>0</xdr:rowOff>
    </xdr:from>
    <xdr:ext cx="184731" cy="264560"/>
    <xdr:sp macro="" textlink="">
      <xdr:nvSpPr>
        <xdr:cNvPr id="51" name="3 CuadroTexto">
          <a:extLst>
            <a:ext uri="{FF2B5EF4-FFF2-40B4-BE49-F238E27FC236}">
              <a16:creationId xmlns:a16="http://schemas.microsoft.com/office/drawing/2014/main" id="{C693C4A3-B27D-4046-BC9B-4E7EE9F6B02F}"/>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2" name="4 CuadroTexto">
          <a:extLst>
            <a:ext uri="{FF2B5EF4-FFF2-40B4-BE49-F238E27FC236}">
              <a16:creationId xmlns:a16="http://schemas.microsoft.com/office/drawing/2014/main" id="{6EE6DF1D-B14C-4B05-8182-D9B796C04455}"/>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3" name="5 CuadroTexto">
          <a:extLst>
            <a:ext uri="{FF2B5EF4-FFF2-40B4-BE49-F238E27FC236}">
              <a16:creationId xmlns:a16="http://schemas.microsoft.com/office/drawing/2014/main" id="{562FA4D3-AED4-4BEE-BAC7-4CD665F6570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4" name="6 CuadroTexto">
          <a:extLst>
            <a:ext uri="{FF2B5EF4-FFF2-40B4-BE49-F238E27FC236}">
              <a16:creationId xmlns:a16="http://schemas.microsoft.com/office/drawing/2014/main" id="{A8FE1ACA-5DD8-4590-8678-3150E9CAB5CC}"/>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5" name="7 CuadroTexto">
          <a:extLst>
            <a:ext uri="{FF2B5EF4-FFF2-40B4-BE49-F238E27FC236}">
              <a16:creationId xmlns:a16="http://schemas.microsoft.com/office/drawing/2014/main" id="{327D7D8F-FCC2-4163-A7D5-00F95FED843D}"/>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6" name="8 CuadroTexto">
          <a:extLst>
            <a:ext uri="{FF2B5EF4-FFF2-40B4-BE49-F238E27FC236}">
              <a16:creationId xmlns:a16="http://schemas.microsoft.com/office/drawing/2014/main" id="{6366DC5A-E41C-4515-85D5-3D191F14E201}"/>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7" name="9 CuadroTexto">
          <a:extLst>
            <a:ext uri="{FF2B5EF4-FFF2-40B4-BE49-F238E27FC236}">
              <a16:creationId xmlns:a16="http://schemas.microsoft.com/office/drawing/2014/main" id="{74A7499F-367C-4CD5-BDB4-F77F578AD91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8" name="10 CuadroTexto">
          <a:extLst>
            <a:ext uri="{FF2B5EF4-FFF2-40B4-BE49-F238E27FC236}">
              <a16:creationId xmlns:a16="http://schemas.microsoft.com/office/drawing/2014/main" id="{F9BC5B3E-481A-4568-BD3B-F51F06DD2108}"/>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9" name="11 CuadroTexto">
          <a:extLst>
            <a:ext uri="{FF2B5EF4-FFF2-40B4-BE49-F238E27FC236}">
              <a16:creationId xmlns:a16="http://schemas.microsoft.com/office/drawing/2014/main" id="{7DD85314-BCB8-4A79-9CF1-529B60E951F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60" name="12 CuadroTexto">
          <a:extLst>
            <a:ext uri="{FF2B5EF4-FFF2-40B4-BE49-F238E27FC236}">
              <a16:creationId xmlns:a16="http://schemas.microsoft.com/office/drawing/2014/main" id="{36993E4D-9B26-4744-9FBA-A8EE8946ECFD}"/>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3</xdr:row>
      <xdr:rowOff>0</xdr:rowOff>
    </xdr:from>
    <xdr:ext cx="184731" cy="264560"/>
    <xdr:sp macro="" textlink="">
      <xdr:nvSpPr>
        <xdr:cNvPr id="61" name="1 CuadroTexto">
          <a:extLst>
            <a:ext uri="{FF2B5EF4-FFF2-40B4-BE49-F238E27FC236}">
              <a16:creationId xmlns:a16="http://schemas.microsoft.com/office/drawing/2014/main" id="{B257B9C3-B1DF-403B-8A55-0F1F2006039C}"/>
            </a:ext>
          </a:extLst>
        </xdr:cNvPr>
        <xdr:cNvSpPr txBox="1"/>
      </xdr:nvSpPr>
      <xdr:spPr>
        <a:xfrm>
          <a:off x="125478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2" name="3 CuadroTexto">
          <a:extLst>
            <a:ext uri="{FF2B5EF4-FFF2-40B4-BE49-F238E27FC236}">
              <a16:creationId xmlns:a16="http://schemas.microsoft.com/office/drawing/2014/main" id="{0074530B-FD01-4087-8006-C96C6E649BFA}"/>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3" name="4 CuadroTexto">
          <a:extLst>
            <a:ext uri="{FF2B5EF4-FFF2-40B4-BE49-F238E27FC236}">
              <a16:creationId xmlns:a16="http://schemas.microsoft.com/office/drawing/2014/main" id="{DE459597-BAFF-4145-97C8-F21F1E28941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4" name="5 CuadroTexto">
          <a:extLst>
            <a:ext uri="{FF2B5EF4-FFF2-40B4-BE49-F238E27FC236}">
              <a16:creationId xmlns:a16="http://schemas.microsoft.com/office/drawing/2014/main" id="{C56BA367-C711-40E2-BA42-BA6A72DD6DAD}"/>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5" name="6 CuadroTexto">
          <a:extLst>
            <a:ext uri="{FF2B5EF4-FFF2-40B4-BE49-F238E27FC236}">
              <a16:creationId xmlns:a16="http://schemas.microsoft.com/office/drawing/2014/main" id="{4FDCB2D6-0DD3-443D-B716-3318932D1CDC}"/>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6" name="7 CuadroTexto">
          <a:extLst>
            <a:ext uri="{FF2B5EF4-FFF2-40B4-BE49-F238E27FC236}">
              <a16:creationId xmlns:a16="http://schemas.microsoft.com/office/drawing/2014/main" id="{923C13A2-AAD8-4660-A744-0946BE2523B1}"/>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7" name="8 CuadroTexto">
          <a:extLst>
            <a:ext uri="{FF2B5EF4-FFF2-40B4-BE49-F238E27FC236}">
              <a16:creationId xmlns:a16="http://schemas.microsoft.com/office/drawing/2014/main" id="{5D1B3DB7-0D37-45C3-84CC-2D6216145E12}"/>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8" name="9 CuadroTexto">
          <a:extLst>
            <a:ext uri="{FF2B5EF4-FFF2-40B4-BE49-F238E27FC236}">
              <a16:creationId xmlns:a16="http://schemas.microsoft.com/office/drawing/2014/main" id="{9EE269D3-C3F7-44DC-9717-92B5CD3790F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9" name="10 CuadroTexto">
          <a:extLst>
            <a:ext uri="{FF2B5EF4-FFF2-40B4-BE49-F238E27FC236}">
              <a16:creationId xmlns:a16="http://schemas.microsoft.com/office/drawing/2014/main" id="{C6DC6476-04F8-4016-954D-AE035DEFD0E4}"/>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70" name="11 CuadroTexto">
          <a:extLst>
            <a:ext uri="{FF2B5EF4-FFF2-40B4-BE49-F238E27FC236}">
              <a16:creationId xmlns:a16="http://schemas.microsoft.com/office/drawing/2014/main" id="{4158DCF3-86D9-4B3E-8A42-44C8CB0D2972}"/>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71" name="12 CuadroTexto">
          <a:extLst>
            <a:ext uri="{FF2B5EF4-FFF2-40B4-BE49-F238E27FC236}">
              <a16:creationId xmlns:a16="http://schemas.microsoft.com/office/drawing/2014/main" id="{C6C11E39-F1C5-4752-8F51-DF428215B13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3</xdr:row>
      <xdr:rowOff>0</xdr:rowOff>
    </xdr:from>
    <xdr:ext cx="184731" cy="264560"/>
    <xdr:sp macro="" textlink="">
      <xdr:nvSpPr>
        <xdr:cNvPr id="72" name="1 CuadroTexto">
          <a:extLst>
            <a:ext uri="{FF2B5EF4-FFF2-40B4-BE49-F238E27FC236}">
              <a16:creationId xmlns:a16="http://schemas.microsoft.com/office/drawing/2014/main" id="{721CC9EC-5D7B-4473-AA5D-D5E67CABD3E1}"/>
            </a:ext>
          </a:extLst>
        </xdr:cNvPr>
        <xdr:cNvSpPr txBox="1"/>
      </xdr:nvSpPr>
      <xdr:spPr>
        <a:xfrm>
          <a:off x="125402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3" name="3 CuadroTexto">
          <a:extLst>
            <a:ext uri="{FF2B5EF4-FFF2-40B4-BE49-F238E27FC236}">
              <a16:creationId xmlns:a16="http://schemas.microsoft.com/office/drawing/2014/main" id="{2647542F-B320-4837-BE86-E50E2F68D43F}"/>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4" name="4 CuadroTexto">
          <a:extLst>
            <a:ext uri="{FF2B5EF4-FFF2-40B4-BE49-F238E27FC236}">
              <a16:creationId xmlns:a16="http://schemas.microsoft.com/office/drawing/2014/main" id="{9CFB6922-99B7-4EB0-BBFE-4840A3BFE8B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5" name="5 CuadroTexto">
          <a:extLst>
            <a:ext uri="{FF2B5EF4-FFF2-40B4-BE49-F238E27FC236}">
              <a16:creationId xmlns:a16="http://schemas.microsoft.com/office/drawing/2014/main" id="{B5CF2805-6309-4E58-B1B4-9F092891A6B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6" name="6 CuadroTexto">
          <a:extLst>
            <a:ext uri="{FF2B5EF4-FFF2-40B4-BE49-F238E27FC236}">
              <a16:creationId xmlns:a16="http://schemas.microsoft.com/office/drawing/2014/main" id="{EABD581B-C860-4668-B7FA-D5AE0FD88A58}"/>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7" name="7 CuadroTexto">
          <a:extLst>
            <a:ext uri="{FF2B5EF4-FFF2-40B4-BE49-F238E27FC236}">
              <a16:creationId xmlns:a16="http://schemas.microsoft.com/office/drawing/2014/main" id="{234F963B-163C-46F9-A065-BA76121694F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8" name="8 CuadroTexto">
          <a:extLst>
            <a:ext uri="{FF2B5EF4-FFF2-40B4-BE49-F238E27FC236}">
              <a16:creationId xmlns:a16="http://schemas.microsoft.com/office/drawing/2014/main" id="{79858273-5696-4664-B130-1C9862FAD91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9" name="9 CuadroTexto">
          <a:extLst>
            <a:ext uri="{FF2B5EF4-FFF2-40B4-BE49-F238E27FC236}">
              <a16:creationId xmlns:a16="http://schemas.microsoft.com/office/drawing/2014/main" id="{F2A1044A-C6C6-484C-BA72-A21A76767AA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0" name="10 CuadroTexto">
          <a:extLst>
            <a:ext uri="{FF2B5EF4-FFF2-40B4-BE49-F238E27FC236}">
              <a16:creationId xmlns:a16="http://schemas.microsoft.com/office/drawing/2014/main" id="{10503AAF-FA89-433F-AF3B-1B8AC82DDA7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1" name="11 CuadroTexto">
          <a:extLst>
            <a:ext uri="{FF2B5EF4-FFF2-40B4-BE49-F238E27FC236}">
              <a16:creationId xmlns:a16="http://schemas.microsoft.com/office/drawing/2014/main" id="{B29CF489-8DEF-409E-BE24-CC719FDA958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2" name="12 CuadroTexto">
          <a:extLst>
            <a:ext uri="{FF2B5EF4-FFF2-40B4-BE49-F238E27FC236}">
              <a16:creationId xmlns:a16="http://schemas.microsoft.com/office/drawing/2014/main" id="{826FBAA9-0C04-4B44-B891-9F0C320F87A8}"/>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3</xdr:row>
      <xdr:rowOff>0</xdr:rowOff>
    </xdr:from>
    <xdr:ext cx="184731" cy="264560"/>
    <xdr:sp macro="" textlink="">
      <xdr:nvSpPr>
        <xdr:cNvPr id="83" name="3 CuadroTexto">
          <a:extLst>
            <a:ext uri="{FF2B5EF4-FFF2-40B4-BE49-F238E27FC236}">
              <a16:creationId xmlns:a16="http://schemas.microsoft.com/office/drawing/2014/main" id="{8933CE87-FBD4-4107-8AA0-EB4F6651C75D}"/>
            </a:ext>
          </a:extLst>
        </xdr:cNvPr>
        <xdr:cNvSpPr txBox="1"/>
      </xdr:nvSpPr>
      <xdr:spPr>
        <a:xfrm>
          <a:off x="125821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84" name="1 CuadroTexto">
          <a:extLst>
            <a:ext uri="{FF2B5EF4-FFF2-40B4-BE49-F238E27FC236}">
              <a16:creationId xmlns:a16="http://schemas.microsoft.com/office/drawing/2014/main" id="{EEFECE22-4709-4494-B361-F7627B6E70A8}"/>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85" name="1 CuadroTexto">
          <a:extLst>
            <a:ext uri="{FF2B5EF4-FFF2-40B4-BE49-F238E27FC236}">
              <a16:creationId xmlns:a16="http://schemas.microsoft.com/office/drawing/2014/main" id="{442994EB-57CE-4BDD-8694-90567EA10131}"/>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86" name="1 CuadroTexto">
          <a:extLst>
            <a:ext uri="{FF2B5EF4-FFF2-40B4-BE49-F238E27FC236}">
              <a16:creationId xmlns:a16="http://schemas.microsoft.com/office/drawing/2014/main" id="{B7B6A8AE-1CEC-4677-B7C8-425C06FA7AAF}"/>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87" name="1 CuadroTexto">
          <a:extLst>
            <a:ext uri="{FF2B5EF4-FFF2-40B4-BE49-F238E27FC236}">
              <a16:creationId xmlns:a16="http://schemas.microsoft.com/office/drawing/2014/main" id="{1624BB70-8F2C-454F-9EB1-E740E8E21E5C}"/>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88" name="1 CuadroTexto">
          <a:extLst>
            <a:ext uri="{FF2B5EF4-FFF2-40B4-BE49-F238E27FC236}">
              <a16:creationId xmlns:a16="http://schemas.microsoft.com/office/drawing/2014/main" id="{34225ECA-DAC2-4586-B73B-697630DE9C13}"/>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89" name="1 CuadroTexto">
          <a:extLst>
            <a:ext uri="{FF2B5EF4-FFF2-40B4-BE49-F238E27FC236}">
              <a16:creationId xmlns:a16="http://schemas.microsoft.com/office/drawing/2014/main" id="{7F1CBE22-932C-4DB3-9BCD-A6336D89540F}"/>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0" name="1 CuadroTexto">
          <a:extLst>
            <a:ext uri="{FF2B5EF4-FFF2-40B4-BE49-F238E27FC236}">
              <a16:creationId xmlns:a16="http://schemas.microsoft.com/office/drawing/2014/main" id="{CF59401B-0132-4A6C-B30C-5F479CC8741F}"/>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1" name="1 CuadroTexto">
          <a:extLst>
            <a:ext uri="{FF2B5EF4-FFF2-40B4-BE49-F238E27FC236}">
              <a16:creationId xmlns:a16="http://schemas.microsoft.com/office/drawing/2014/main" id="{7F7D9BA8-1853-4EAB-B6CC-54515DDF093D}"/>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92" name="1 CuadroTexto">
          <a:extLst>
            <a:ext uri="{FF2B5EF4-FFF2-40B4-BE49-F238E27FC236}">
              <a16:creationId xmlns:a16="http://schemas.microsoft.com/office/drawing/2014/main" id="{CC03160B-104A-43C2-9175-31D867244967}"/>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93" name="1 CuadroTexto">
          <a:extLst>
            <a:ext uri="{FF2B5EF4-FFF2-40B4-BE49-F238E27FC236}">
              <a16:creationId xmlns:a16="http://schemas.microsoft.com/office/drawing/2014/main" id="{DA126DBA-0950-4656-A575-131B94CDB24D}"/>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94" name="1 CuadroTexto">
          <a:extLst>
            <a:ext uri="{FF2B5EF4-FFF2-40B4-BE49-F238E27FC236}">
              <a16:creationId xmlns:a16="http://schemas.microsoft.com/office/drawing/2014/main" id="{399AD4AE-1F15-4355-B0BA-5917C71B3D49}"/>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95" name="1 CuadroTexto">
          <a:extLst>
            <a:ext uri="{FF2B5EF4-FFF2-40B4-BE49-F238E27FC236}">
              <a16:creationId xmlns:a16="http://schemas.microsoft.com/office/drawing/2014/main" id="{40D1E950-F220-4778-96A9-45F4EC37056C}"/>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96" name="1 CuadroTexto">
          <a:extLst>
            <a:ext uri="{FF2B5EF4-FFF2-40B4-BE49-F238E27FC236}">
              <a16:creationId xmlns:a16="http://schemas.microsoft.com/office/drawing/2014/main" id="{22ED3EC1-6E44-44D3-893B-EC3BB09AE2A9}"/>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97" name="1 CuadroTexto">
          <a:extLst>
            <a:ext uri="{FF2B5EF4-FFF2-40B4-BE49-F238E27FC236}">
              <a16:creationId xmlns:a16="http://schemas.microsoft.com/office/drawing/2014/main" id="{DF38532D-DE10-41E0-80BC-2F2E7077E3AF}"/>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8" name="1 CuadroTexto">
          <a:extLst>
            <a:ext uri="{FF2B5EF4-FFF2-40B4-BE49-F238E27FC236}">
              <a16:creationId xmlns:a16="http://schemas.microsoft.com/office/drawing/2014/main" id="{A349CB38-29FA-454F-AECB-C632FCE07D44}"/>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9" name="1 CuadroTexto">
          <a:extLst>
            <a:ext uri="{FF2B5EF4-FFF2-40B4-BE49-F238E27FC236}">
              <a16:creationId xmlns:a16="http://schemas.microsoft.com/office/drawing/2014/main" id="{3C3299A2-A16E-4270-85FF-4D70386F2916}"/>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0" name="3 CuadroTexto">
          <a:extLst>
            <a:ext uri="{FF2B5EF4-FFF2-40B4-BE49-F238E27FC236}">
              <a16:creationId xmlns:a16="http://schemas.microsoft.com/office/drawing/2014/main" id="{46B49824-D0E8-4DB9-B68D-4E34BC9D170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1" name="4 CuadroTexto">
          <a:extLst>
            <a:ext uri="{FF2B5EF4-FFF2-40B4-BE49-F238E27FC236}">
              <a16:creationId xmlns:a16="http://schemas.microsoft.com/office/drawing/2014/main" id="{06244AF4-C09C-4E49-8DFD-F000DB9F33D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2" name="5 CuadroTexto">
          <a:extLst>
            <a:ext uri="{FF2B5EF4-FFF2-40B4-BE49-F238E27FC236}">
              <a16:creationId xmlns:a16="http://schemas.microsoft.com/office/drawing/2014/main" id="{C2AC03DB-2A83-495E-9B3D-56C734551B4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3" name="6 CuadroTexto">
          <a:extLst>
            <a:ext uri="{FF2B5EF4-FFF2-40B4-BE49-F238E27FC236}">
              <a16:creationId xmlns:a16="http://schemas.microsoft.com/office/drawing/2014/main" id="{913B0ACA-676C-4110-A3A2-F2D97D34AE6D}"/>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4" name="7 CuadroTexto">
          <a:extLst>
            <a:ext uri="{FF2B5EF4-FFF2-40B4-BE49-F238E27FC236}">
              <a16:creationId xmlns:a16="http://schemas.microsoft.com/office/drawing/2014/main" id="{9F83A207-D0A0-4376-B7F8-1BB061BE73CC}"/>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5" name="8 CuadroTexto">
          <a:extLst>
            <a:ext uri="{FF2B5EF4-FFF2-40B4-BE49-F238E27FC236}">
              <a16:creationId xmlns:a16="http://schemas.microsoft.com/office/drawing/2014/main" id="{BD52616C-789E-4591-ABB8-28A068AD141C}"/>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6" name="9 CuadroTexto">
          <a:extLst>
            <a:ext uri="{FF2B5EF4-FFF2-40B4-BE49-F238E27FC236}">
              <a16:creationId xmlns:a16="http://schemas.microsoft.com/office/drawing/2014/main" id="{F007329E-99CF-4D06-998C-51334C7C01B8}"/>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7" name="10 CuadroTexto">
          <a:extLst>
            <a:ext uri="{FF2B5EF4-FFF2-40B4-BE49-F238E27FC236}">
              <a16:creationId xmlns:a16="http://schemas.microsoft.com/office/drawing/2014/main" id="{8A36F535-051B-4B14-8431-E7AE9DB7EFE5}"/>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8" name="11 CuadroTexto">
          <a:extLst>
            <a:ext uri="{FF2B5EF4-FFF2-40B4-BE49-F238E27FC236}">
              <a16:creationId xmlns:a16="http://schemas.microsoft.com/office/drawing/2014/main" id="{E957CEEF-DC66-4CD4-B11B-B92277156ED3}"/>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9" name="12 CuadroTexto">
          <a:extLst>
            <a:ext uri="{FF2B5EF4-FFF2-40B4-BE49-F238E27FC236}">
              <a16:creationId xmlns:a16="http://schemas.microsoft.com/office/drawing/2014/main" id="{96F0A0A5-9D71-425D-99AE-23D1D0DD30E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10" name="1 CuadroTexto">
          <a:extLst>
            <a:ext uri="{FF2B5EF4-FFF2-40B4-BE49-F238E27FC236}">
              <a16:creationId xmlns:a16="http://schemas.microsoft.com/office/drawing/2014/main" id="{B9B84FAE-2D06-4054-B2AE-A79EFD18791E}"/>
            </a:ext>
          </a:extLst>
        </xdr:cNvPr>
        <xdr:cNvSpPr txBox="1"/>
      </xdr:nvSpPr>
      <xdr:spPr>
        <a:xfrm>
          <a:off x="110619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1" name="3 CuadroTexto">
          <a:extLst>
            <a:ext uri="{FF2B5EF4-FFF2-40B4-BE49-F238E27FC236}">
              <a16:creationId xmlns:a16="http://schemas.microsoft.com/office/drawing/2014/main" id="{C8E6033D-37CE-4A33-A381-18CE80D0295B}"/>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2" name="4 CuadroTexto">
          <a:extLst>
            <a:ext uri="{FF2B5EF4-FFF2-40B4-BE49-F238E27FC236}">
              <a16:creationId xmlns:a16="http://schemas.microsoft.com/office/drawing/2014/main" id="{9D33558D-20CC-4F64-86AD-419C596D3973}"/>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3" name="5 CuadroTexto">
          <a:extLst>
            <a:ext uri="{FF2B5EF4-FFF2-40B4-BE49-F238E27FC236}">
              <a16:creationId xmlns:a16="http://schemas.microsoft.com/office/drawing/2014/main" id="{96682C30-729A-4495-9C86-73A6BB05E9F2}"/>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4" name="6 CuadroTexto">
          <a:extLst>
            <a:ext uri="{FF2B5EF4-FFF2-40B4-BE49-F238E27FC236}">
              <a16:creationId xmlns:a16="http://schemas.microsoft.com/office/drawing/2014/main" id="{3B809E67-A3DD-4154-93A4-B28AD8770B6D}"/>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5" name="7 CuadroTexto">
          <a:extLst>
            <a:ext uri="{FF2B5EF4-FFF2-40B4-BE49-F238E27FC236}">
              <a16:creationId xmlns:a16="http://schemas.microsoft.com/office/drawing/2014/main" id="{B17C3C9E-CF47-48FE-9DEC-7CFA838B80E0}"/>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6" name="8 CuadroTexto">
          <a:extLst>
            <a:ext uri="{FF2B5EF4-FFF2-40B4-BE49-F238E27FC236}">
              <a16:creationId xmlns:a16="http://schemas.microsoft.com/office/drawing/2014/main" id="{3E802588-9398-47A8-99F5-47A3A8359F49}"/>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7" name="9 CuadroTexto">
          <a:extLst>
            <a:ext uri="{FF2B5EF4-FFF2-40B4-BE49-F238E27FC236}">
              <a16:creationId xmlns:a16="http://schemas.microsoft.com/office/drawing/2014/main" id="{7EAF0395-9FEE-4886-8788-5FDFAC8D9A89}"/>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8" name="10 CuadroTexto">
          <a:extLst>
            <a:ext uri="{FF2B5EF4-FFF2-40B4-BE49-F238E27FC236}">
              <a16:creationId xmlns:a16="http://schemas.microsoft.com/office/drawing/2014/main" id="{BE9FFB08-7B4E-447D-95D4-5F781E9A267C}"/>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9" name="11 CuadroTexto">
          <a:extLst>
            <a:ext uri="{FF2B5EF4-FFF2-40B4-BE49-F238E27FC236}">
              <a16:creationId xmlns:a16="http://schemas.microsoft.com/office/drawing/2014/main" id="{A2BA26A0-EA1D-469B-9554-2F7D2450F4C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20" name="12 CuadroTexto">
          <a:extLst>
            <a:ext uri="{FF2B5EF4-FFF2-40B4-BE49-F238E27FC236}">
              <a16:creationId xmlns:a16="http://schemas.microsoft.com/office/drawing/2014/main" id="{24B1ACDB-D638-488C-AC1E-F4404DC7F28B}"/>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21" name="1 CuadroTexto">
          <a:extLst>
            <a:ext uri="{FF2B5EF4-FFF2-40B4-BE49-F238E27FC236}">
              <a16:creationId xmlns:a16="http://schemas.microsoft.com/office/drawing/2014/main" id="{BAB3BB82-58BB-4D9F-AB3A-3C413FFBF8B0}"/>
            </a:ext>
          </a:extLst>
        </xdr:cNvPr>
        <xdr:cNvSpPr txBox="1"/>
      </xdr:nvSpPr>
      <xdr:spPr>
        <a:xfrm>
          <a:off x="110543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2" name="3 CuadroTexto">
          <a:extLst>
            <a:ext uri="{FF2B5EF4-FFF2-40B4-BE49-F238E27FC236}">
              <a16:creationId xmlns:a16="http://schemas.microsoft.com/office/drawing/2014/main" id="{AE6D5B8B-224D-4A83-A8B4-1EEA6670305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3" name="4 CuadroTexto">
          <a:extLst>
            <a:ext uri="{FF2B5EF4-FFF2-40B4-BE49-F238E27FC236}">
              <a16:creationId xmlns:a16="http://schemas.microsoft.com/office/drawing/2014/main" id="{3142FED2-FD9E-4D58-8FB0-CC7F3ADDF582}"/>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4" name="5 CuadroTexto">
          <a:extLst>
            <a:ext uri="{FF2B5EF4-FFF2-40B4-BE49-F238E27FC236}">
              <a16:creationId xmlns:a16="http://schemas.microsoft.com/office/drawing/2014/main" id="{95CF4C5F-9727-4516-ACCE-611E6E3D117A}"/>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5" name="6 CuadroTexto">
          <a:extLst>
            <a:ext uri="{FF2B5EF4-FFF2-40B4-BE49-F238E27FC236}">
              <a16:creationId xmlns:a16="http://schemas.microsoft.com/office/drawing/2014/main" id="{79CACACE-3A40-4300-8694-9DE238606279}"/>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6" name="7 CuadroTexto">
          <a:extLst>
            <a:ext uri="{FF2B5EF4-FFF2-40B4-BE49-F238E27FC236}">
              <a16:creationId xmlns:a16="http://schemas.microsoft.com/office/drawing/2014/main" id="{EE573B18-5B4E-4770-8FB5-2704E1318C21}"/>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7" name="8 CuadroTexto">
          <a:extLst>
            <a:ext uri="{FF2B5EF4-FFF2-40B4-BE49-F238E27FC236}">
              <a16:creationId xmlns:a16="http://schemas.microsoft.com/office/drawing/2014/main" id="{170DBDCF-EE0A-4A87-9070-57E09A3E0B51}"/>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8" name="9 CuadroTexto">
          <a:extLst>
            <a:ext uri="{FF2B5EF4-FFF2-40B4-BE49-F238E27FC236}">
              <a16:creationId xmlns:a16="http://schemas.microsoft.com/office/drawing/2014/main" id="{2C178F22-3CB3-421D-8686-69BB51DA66F5}"/>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9" name="10 CuadroTexto">
          <a:extLst>
            <a:ext uri="{FF2B5EF4-FFF2-40B4-BE49-F238E27FC236}">
              <a16:creationId xmlns:a16="http://schemas.microsoft.com/office/drawing/2014/main" id="{B1DCFA5E-95ED-4F47-AA81-4FED856EA979}"/>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0" name="11 CuadroTexto">
          <a:extLst>
            <a:ext uri="{FF2B5EF4-FFF2-40B4-BE49-F238E27FC236}">
              <a16:creationId xmlns:a16="http://schemas.microsoft.com/office/drawing/2014/main" id="{889745E0-998C-4B96-A11E-57AC43DB4D3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1" name="12 CuadroTexto">
          <a:extLst>
            <a:ext uri="{FF2B5EF4-FFF2-40B4-BE49-F238E27FC236}">
              <a16:creationId xmlns:a16="http://schemas.microsoft.com/office/drawing/2014/main" id="{0B5088A0-5066-4681-9CC2-FD5BFBD15BB6}"/>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32" name="3 CuadroTexto">
          <a:extLst>
            <a:ext uri="{FF2B5EF4-FFF2-40B4-BE49-F238E27FC236}">
              <a16:creationId xmlns:a16="http://schemas.microsoft.com/office/drawing/2014/main" id="{DFBB3422-CE46-4543-ABF7-C6758F4431BB}"/>
            </a:ext>
          </a:extLst>
        </xdr:cNvPr>
        <xdr:cNvSpPr txBox="1"/>
      </xdr:nvSpPr>
      <xdr:spPr>
        <a:xfrm>
          <a:off x="11096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3" name="1 CuadroTexto">
          <a:extLst>
            <a:ext uri="{FF2B5EF4-FFF2-40B4-BE49-F238E27FC236}">
              <a16:creationId xmlns:a16="http://schemas.microsoft.com/office/drawing/2014/main" id="{57B87314-0FB8-4622-9085-EA499D1A4784}"/>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4" name="1 CuadroTexto">
          <a:extLst>
            <a:ext uri="{FF2B5EF4-FFF2-40B4-BE49-F238E27FC236}">
              <a16:creationId xmlns:a16="http://schemas.microsoft.com/office/drawing/2014/main" id="{2CCA66E9-BF4C-441B-AA70-261510E84133}"/>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5" name="1 CuadroTexto">
          <a:extLst>
            <a:ext uri="{FF2B5EF4-FFF2-40B4-BE49-F238E27FC236}">
              <a16:creationId xmlns:a16="http://schemas.microsoft.com/office/drawing/2014/main" id="{48380CF3-9647-46C4-9394-A2DA9BF101FF}"/>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6" name="1 CuadroTexto">
          <a:extLst>
            <a:ext uri="{FF2B5EF4-FFF2-40B4-BE49-F238E27FC236}">
              <a16:creationId xmlns:a16="http://schemas.microsoft.com/office/drawing/2014/main" id="{B70B5048-7A18-48F5-AEBF-3B922A0891A9}"/>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7" name="1 CuadroTexto">
          <a:extLst>
            <a:ext uri="{FF2B5EF4-FFF2-40B4-BE49-F238E27FC236}">
              <a16:creationId xmlns:a16="http://schemas.microsoft.com/office/drawing/2014/main" id="{CADE6797-2C4F-4D2E-84D4-D23C960DA7C0}"/>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8" name="1 CuadroTexto">
          <a:extLst>
            <a:ext uri="{FF2B5EF4-FFF2-40B4-BE49-F238E27FC236}">
              <a16:creationId xmlns:a16="http://schemas.microsoft.com/office/drawing/2014/main" id="{91D4AC15-6694-4170-9594-C65D82B8E27C}"/>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39" name="1 CuadroTexto">
          <a:extLst>
            <a:ext uri="{FF2B5EF4-FFF2-40B4-BE49-F238E27FC236}">
              <a16:creationId xmlns:a16="http://schemas.microsoft.com/office/drawing/2014/main" id="{9B907522-7084-4EEF-B45E-8971A515DDD0}"/>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0" name="1 CuadroTexto">
          <a:extLst>
            <a:ext uri="{FF2B5EF4-FFF2-40B4-BE49-F238E27FC236}">
              <a16:creationId xmlns:a16="http://schemas.microsoft.com/office/drawing/2014/main" id="{373EDF15-4B43-410A-95FD-7D3048A6C205}"/>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1" name="1 CuadroTexto">
          <a:extLst>
            <a:ext uri="{FF2B5EF4-FFF2-40B4-BE49-F238E27FC236}">
              <a16:creationId xmlns:a16="http://schemas.microsoft.com/office/drawing/2014/main" id="{D941B144-9A98-483D-9DD8-7C7D67905DB2}"/>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2" name="1 CuadroTexto">
          <a:extLst>
            <a:ext uri="{FF2B5EF4-FFF2-40B4-BE49-F238E27FC236}">
              <a16:creationId xmlns:a16="http://schemas.microsoft.com/office/drawing/2014/main" id="{C980157F-5D25-47EB-824F-EFA56D916FF9}"/>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3" name="1 CuadroTexto">
          <a:extLst>
            <a:ext uri="{FF2B5EF4-FFF2-40B4-BE49-F238E27FC236}">
              <a16:creationId xmlns:a16="http://schemas.microsoft.com/office/drawing/2014/main" id="{DBBAE105-72C3-4F8C-9A26-F162D9C220A4}"/>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4" name="1 CuadroTexto">
          <a:extLst>
            <a:ext uri="{FF2B5EF4-FFF2-40B4-BE49-F238E27FC236}">
              <a16:creationId xmlns:a16="http://schemas.microsoft.com/office/drawing/2014/main" id="{CDC501D6-BECC-41C7-BC73-19397E6C3166}"/>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5" name="1 CuadroTexto">
          <a:extLst>
            <a:ext uri="{FF2B5EF4-FFF2-40B4-BE49-F238E27FC236}">
              <a16:creationId xmlns:a16="http://schemas.microsoft.com/office/drawing/2014/main" id="{5DD51A70-9CEE-4796-AF89-1A8C085871C2}"/>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6" name="1 CuadroTexto">
          <a:extLst>
            <a:ext uri="{FF2B5EF4-FFF2-40B4-BE49-F238E27FC236}">
              <a16:creationId xmlns:a16="http://schemas.microsoft.com/office/drawing/2014/main" id="{B3187192-72CD-4849-B41F-AF5A1B09C079}"/>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7" name="1 CuadroTexto">
          <a:extLst>
            <a:ext uri="{FF2B5EF4-FFF2-40B4-BE49-F238E27FC236}">
              <a16:creationId xmlns:a16="http://schemas.microsoft.com/office/drawing/2014/main" id="{4EAB39E3-466E-497A-9821-A6D2E5727954}"/>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8" name="1 CuadroTexto">
          <a:extLst>
            <a:ext uri="{FF2B5EF4-FFF2-40B4-BE49-F238E27FC236}">
              <a16:creationId xmlns:a16="http://schemas.microsoft.com/office/drawing/2014/main" id="{5FD71CCB-E78A-4A28-8905-6CB661131A0A}"/>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49" name="3 CuadroTexto">
          <a:extLst>
            <a:ext uri="{FF2B5EF4-FFF2-40B4-BE49-F238E27FC236}">
              <a16:creationId xmlns:a16="http://schemas.microsoft.com/office/drawing/2014/main" id="{5EFF26B2-030C-4F62-940E-CC023E9BCC6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0" name="4 CuadroTexto">
          <a:extLst>
            <a:ext uri="{FF2B5EF4-FFF2-40B4-BE49-F238E27FC236}">
              <a16:creationId xmlns:a16="http://schemas.microsoft.com/office/drawing/2014/main" id="{172B8234-16E6-4790-9180-A4BBAFD13C39}"/>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1" name="5 CuadroTexto">
          <a:extLst>
            <a:ext uri="{FF2B5EF4-FFF2-40B4-BE49-F238E27FC236}">
              <a16:creationId xmlns:a16="http://schemas.microsoft.com/office/drawing/2014/main" id="{DA5760B1-C29A-4502-B741-5666C0C98A5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2" name="6 CuadroTexto">
          <a:extLst>
            <a:ext uri="{FF2B5EF4-FFF2-40B4-BE49-F238E27FC236}">
              <a16:creationId xmlns:a16="http://schemas.microsoft.com/office/drawing/2014/main" id="{F4C76579-5A7D-4A71-81FE-D22DA9624773}"/>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3" name="7 CuadroTexto">
          <a:extLst>
            <a:ext uri="{FF2B5EF4-FFF2-40B4-BE49-F238E27FC236}">
              <a16:creationId xmlns:a16="http://schemas.microsoft.com/office/drawing/2014/main" id="{312EE437-169A-4326-A9EB-4D08191D653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4" name="8 CuadroTexto">
          <a:extLst>
            <a:ext uri="{FF2B5EF4-FFF2-40B4-BE49-F238E27FC236}">
              <a16:creationId xmlns:a16="http://schemas.microsoft.com/office/drawing/2014/main" id="{72DE5349-6A0A-4FD1-8A22-4DAA0CEFC3BF}"/>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5" name="9 CuadroTexto">
          <a:extLst>
            <a:ext uri="{FF2B5EF4-FFF2-40B4-BE49-F238E27FC236}">
              <a16:creationId xmlns:a16="http://schemas.microsoft.com/office/drawing/2014/main" id="{EB041805-9B7A-48EF-82BA-0DCF3AF8F5FE}"/>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6" name="10 CuadroTexto">
          <a:extLst>
            <a:ext uri="{FF2B5EF4-FFF2-40B4-BE49-F238E27FC236}">
              <a16:creationId xmlns:a16="http://schemas.microsoft.com/office/drawing/2014/main" id="{9953E7D6-DD65-4EBC-AE0D-FB0CD03A644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7" name="11 CuadroTexto">
          <a:extLst>
            <a:ext uri="{FF2B5EF4-FFF2-40B4-BE49-F238E27FC236}">
              <a16:creationId xmlns:a16="http://schemas.microsoft.com/office/drawing/2014/main" id="{C2BC4ABE-308C-41A1-B9F0-3F4C4735A33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8" name="12 CuadroTexto">
          <a:extLst>
            <a:ext uri="{FF2B5EF4-FFF2-40B4-BE49-F238E27FC236}">
              <a16:creationId xmlns:a16="http://schemas.microsoft.com/office/drawing/2014/main" id="{0BE0F6EC-A91A-44A3-BC96-02F864C0D2C5}"/>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59" name="1 CuadroTexto">
          <a:extLst>
            <a:ext uri="{FF2B5EF4-FFF2-40B4-BE49-F238E27FC236}">
              <a16:creationId xmlns:a16="http://schemas.microsoft.com/office/drawing/2014/main" id="{E407E458-F23D-4B30-9116-A040E8182861}"/>
            </a:ext>
          </a:extLst>
        </xdr:cNvPr>
        <xdr:cNvSpPr txBox="1"/>
      </xdr:nvSpPr>
      <xdr:spPr>
        <a:xfrm>
          <a:off x="110619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0" name="3 CuadroTexto">
          <a:extLst>
            <a:ext uri="{FF2B5EF4-FFF2-40B4-BE49-F238E27FC236}">
              <a16:creationId xmlns:a16="http://schemas.microsoft.com/office/drawing/2014/main" id="{A95B4047-3BFE-4855-9E0A-E9D66E6E5BBF}"/>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1" name="4 CuadroTexto">
          <a:extLst>
            <a:ext uri="{FF2B5EF4-FFF2-40B4-BE49-F238E27FC236}">
              <a16:creationId xmlns:a16="http://schemas.microsoft.com/office/drawing/2014/main" id="{488FB443-6B54-4CD5-846A-28F05529E92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2" name="5 CuadroTexto">
          <a:extLst>
            <a:ext uri="{FF2B5EF4-FFF2-40B4-BE49-F238E27FC236}">
              <a16:creationId xmlns:a16="http://schemas.microsoft.com/office/drawing/2014/main" id="{18A87383-F57A-4D57-BB52-C19667465DC5}"/>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3" name="6 CuadroTexto">
          <a:extLst>
            <a:ext uri="{FF2B5EF4-FFF2-40B4-BE49-F238E27FC236}">
              <a16:creationId xmlns:a16="http://schemas.microsoft.com/office/drawing/2014/main" id="{E13A599A-C08E-4DE7-B333-CD3CD22D43A7}"/>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4" name="7 CuadroTexto">
          <a:extLst>
            <a:ext uri="{FF2B5EF4-FFF2-40B4-BE49-F238E27FC236}">
              <a16:creationId xmlns:a16="http://schemas.microsoft.com/office/drawing/2014/main" id="{0509AE47-3970-44DA-A31F-18E8325B68A6}"/>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5" name="8 CuadroTexto">
          <a:extLst>
            <a:ext uri="{FF2B5EF4-FFF2-40B4-BE49-F238E27FC236}">
              <a16:creationId xmlns:a16="http://schemas.microsoft.com/office/drawing/2014/main" id="{981F7160-571A-49D4-B3E2-DD42899141AE}"/>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6" name="9 CuadroTexto">
          <a:extLst>
            <a:ext uri="{FF2B5EF4-FFF2-40B4-BE49-F238E27FC236}">
              <a16:creationId xmlns:a16="http://schemas.microsoft.com/office/drawing/2014/main" id="{3C0418B1-7DAB-428D-9526-07846BD3A90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7" name="10 CuadroTexto">
          <a:extLst>
            <a:ext uri="{FF2B5EF4-FFF2-40B4-BE49-F238E27FC236}">
              <a16:creationId xmlns:a16="http://schemas.microsoft.com/office/drawing/2014/main" id="{BAEDD60C-C17A-475A-AE38-00AA31447E63}"/>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8" name="11 CuadroTexto">
          <a:extLst>
            <a:ext uri="{FF2B5EF4-FFF2-40B4-BE49-F238E27FC236}">
              <a16:creationId xmlns:a16="http://schemas.microsoft.com/office/drawing/2014/main" id="{41E78CF1-C94E-4F32-A0A7-03BF8314F14D}"/>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9" name="12 CuadroTexto">
          <a:extLst>
            <a:ext uri="{FF2B5EF4-FFF2-40B4-BE49-F238E27FC236}">
              <a16:creationId xmlns:a16="http://schemas.microsoft.com/office/drawing/2014/main" id="{7B9244B7-720F-46EA-B6BA-C8022248D06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70" name="1 CuadroTexto">
          <a:extLst>
            <a:ext uri="{FF2B5EF4-FFF2-40B4-BE49-F238E27FC236}">
              <a16:creationId xmlns:a16="http://schemas.microsoft.com/office/drawing/2014/main" id="{707BAE80-C009-4411-93BC-21462A656685}"/>
            </a:ext>
          </a:extLst>
        </xdr:cNvPr>
        <xdr:cNvSpPr txBox="1"/>
      </xdr:nvSpPr>
      <xdr:spPr>
        <a:xfrm>
          <a:off x="110543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1" name="3 CuadroTexto">
          <a:extLst>
            <a:ext uri="{FF2B5EF4-FFF2-40B4-BE49-F238E27FC236}">
              <a16:creationId xmlns:a16="http://schemas.microsoft.com/office/drawing/2014/main" id="{9EA05EC6-1239-4EEE-8767-A5E4AC2BB81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2" name="4 CuadroTexto">
          <a:extLst>
            <a:ext uri="{FF2B5EF4-FFF2-40B4-BE49-F238E27FC236}">
              <a16:creationId xmlns:a16="http://schemas.microsoft.com/office/drawing/2014/main" id="{A7A096C5-35EB-4737-8FA2-59BE45030C0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3" name="5 CuadroTexto">
          <a:extLst>
            <a:ext uri="{FF2B5EF4-FFF2-40B4-BE49-F238E27FC236}">
              <a16:creationId xmlns:a16="http://schemas.microsoft.com/office/drawing/2014/main" id="{5BF3852A-D0C4-4B96-8969-39E6C25A49C3}"/>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4" name="6 CuadroTexto">
          <a:extLst>
            <a:ext uri="{FF2B5EF4-FFF2-40B4-BE49-F238E27FC236}">
              <a16:creationId xmlns:a16="http://schemas.microsoft.com/office/drawing/2014/main" id="{009A77E0-F300-4617-A1F4-973F9961D4A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5" name="7 CuadroTexto">
          <a:extLst>
            <a:ext uri="{FF2B5EF4-FFF2-40B4-BE49-F238E27FC236}">
              <a16:creationId xmlns:a16="http://schemas.microsoft.com/office/drawing/2014/main" id="{073D86C6-3520-45D2-97A5-229C784C8E9C}"/>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6" name="8 CuadroTexto">
          <a:extLst>
            <a:ext uri="{FF2B5EF4-FFF2-40B4-BE49-F238E27FC236}">
              <a16:creationId xmlns:a16="http://schemas.microsoft.com/office/drawing/2014/main" id="{467A4FD4-01AD-4738-A451-83ABBED72747}"/>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7" name="9 CuadroTexto">
          <a:extLst>
            <a:ext uri="{FF2B5EF4-FFF2-40B4-BE49-F238E27FC236}">
              <a16:creationId xmlns:a16="http://schemas.microsoft.com/office/drawing/2014/main" id="{FA209972-A046-46FF-8E12-F52C3A3E03D4}"/>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8" name="10 CuadroTexto">
          <a:extLst>
            <a:ext uri="{FF2B5EF4-FFF2-40B4-BE49-F238E27FC236}">
              <a16:creationId xmlns:a16="http://schemas.microsoft.com/office/drawing/2014/main" id="{5FAECA20-5370-459E-B6D0-2EE1D3BC4106}"/>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9" name="11 CuadroTexto">
          <a:extLst>
            <a:ext uri="{FF2B5EF4-FFF2-40B4-BE49-F238E27FC236}">
              <a16:creationId xmlns:a16="http://schemas.microsoft.com/office/drawing/2014/main" id="{FDC96ACC-321B-4A1B-AE4A-C6F5B76DEA47}"/>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80" name="12 CuadroTexto">
          <a:extLst>
            <a:ext uri="{FF2B5EF4-FFF2-40B4-BE49-F238E27FC236}">
              <a16:creationId xmlns:a16="http://schemas.microsoft.com/office/drawing/2014/main" id="{6F346A22-89B6-44A6-B242-2E8F2659FCC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81" name="3 CuadroTexto">
          <a:extLst>
            <a:ext uri="{FF2B5EF4-FFF2-40B4-BE49-F238E27FC236}">
              <a16:creationId xmlns:a16="http://schemas.microsoft.com/office/drawing/2014/main" id="{099B84C1-7814-41C3-8ABE-69B56C681E8B}"/>
            </a:ext>
          </a:extLst>
        </xdr:cNvPr>
        <xdr:cNvSpPr txBox="1"/>
      </xdr:nvSpPr>
      <xdr:spPr>
        <a:xfrm>
          <a:off x="11096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82" name="1 CuadroTexto">
          <a:extLst>
            <a:ext uri="{FF2B5EF4-FFF2-40B4-BE49-F238E27FC236}">
              <a16:creationId xmlns:a16="http://schemas.microsoft.com/office/drawing/2014/main" id="{5C6E98C9-1194-4A52-8B4C-6158FBF4FF64}"/>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83" name="1 CuadroTexto">
          <a:extLst>
            <a:ext uri="{FF2B5EF4-FFF2-40B4-BE49-F238E27FC236}">
              <a16:creationId xmlns:a16="http://schemas.microsoft.com/office/drawing/2014/main" id="{E2D1F94D-CFC6-437A-87BB-2CE7ABB867D0}"/>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84" name="1 CuadroTexto">
          <a:extLst>
            <a:ext uri="{FF2B5EF4-FFF2-40B4-BE49-F238E27FC236}">
              <a16:creationId xmlns:a16="http://schemas.microsoft.com/office/drawing/2014/main" id="{179BA2BE-64B6-4E6F-9EA3-BE839D68204E}"/>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85" name="1 CuadroTexto">
          <a:extLst>
            <a:ext uri="{FF2B5EF4-FFF2-40B4-BE49-F238E27FC236}">
              <a16:creationId xmlns:a16="http://schemas.microsoft.com/office/drawing/2014/main" id="{8D3764F6-85F7-46F2-BCCD-06DAC14C0B8F}"/>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86" name="1 CuadroTexto">
          <a:extLst>
            <a:ext uri="{FF2B5EF4-FFF2-40B4-BE49-F238E27FC236}">
              <a16:creationId xmlns:a16="http://schemas.microsoft.com/office/drawing/2014/main" id="{86BA8B2E-69C2-4294-AFC8-F0CEADBE0603}"/>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87" name="1 CuadroTexto">
          <a:extLst>
            <a:ext uri="{FF2B5EF4-FFF2-40B4-BE49-F238E27FC236}">
              <a16:creationId xmlns:a16="http://schemas.microsoft.com/office/drawing/2014/main" id="{712F3C4A-5688-4940-90AE-E6C3C6827121}"/>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88" name="1 CuadroTexto">
          <a:extLst>
            <a:ext uri="{FF2B5EF4-FFF2-40B4-BE49-F238E27FC236}">
              <a16:creationId xmlns:a16="http://schemas.microsoft.com/office/drawing/2014/main" id="{817041CF-BAF7-470C-8A05-D81A9C6C1589}"/>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89" name="1 CuadroTexto">
          <a:extLst>
            <a:ext uri="{FF2B5EF4-FFF2-40B4-BE49-F238E27FC236}">
              <a16:creationId xmlns:a16="http://schemas.microsoft.com/office/drawing/2014/main" id="{423380F6-4BA7-4921-BBDF-758FA38376BD}"/>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90" name="1 CuadroTexto">
          <a:extLst>
            <a:ext uri="{FF2B5EF4-FFF2-40B4-BE49-F238E27FC236}">
              <a16:creationId xmlns:a16="http://schemas.microsoft.com/office/drawing/2014/main" id="{60944D75-0957-4500-A768-84F2A5481960}"/>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91" name="1 CuadroTexto">
          <a:extLst>
            <a:ext uri="{FF2B5EF4-FFF2-40B4-BE49-F238E27FC236}">
              <a16:creationId xmlns:a16="http://schemas.microsoft.com/office/drawing/2014/main" id="{61458564-0514-4849-B171-6C5C302701BF}"/>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92" name="1 CuadroTexto">
          <a:extLst>
            <a:ext uri="{FF2B5EF4-FFF2-40B4-BE49-F238E27FC236}">
              <a16:creationId xmlns:a16="http://schemas.microsoft.com/office/drawing/2014/main" id="{F46E4F55-B25D-43AB-8472-687EFA142373}"/>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93" name="1 CuadroTexto">
          <a:extLst>
            <a:ext uri="{FF2B5EF4-FFF2-40B4-BE49-F238E27FC236}">
              <a16:creationId xmlns:a16="http://schemas.microsoft.com/office/drawing/2014/main" id="{E2669B08-C110-4EBB-AAB9-9CD92DF5CD9A}"/>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94" name="1 CuadroTexto">
          <a:extLst>
            <a:ext uri="{FF2B5EF4-FFF2-40B4-BE49-F238E27FC236}">
              <a16:creationId xmlns:a16="http://schemas.microsoft.com/office/drawing/2014/main" id="{C2103948-EF48-4F40-93AA-ACC6D59B7EAF}"/>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95" name="1 CuadroTexto">
          <a:extLst>
            <a:ext uri="{FF2B5EF4-FFF2-40B4-BE49-F238E27FC236}">
              <a16:creationId xmlns:a16="http://schemas.microsoft.com/office/drawing/2014/main" id="{2B599CA3-2473-44E9-8BA9-50334234F35A}"/>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96" name="1 CuadroTexto">
          <a:extLst>
            <a:ext uri="{FF2B5EF4-FFF2-40B4-BE49-F238E27FC236}">
              <a16:creationId xmlns:a16="http://schemas.microsoft.com/office/drawing/2014/main" id="{AFFE1E99-32C5-49E0-BC57-2EB3B8415217}"/>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0</xdr:colOff>
      <xdr:row>0</xdr:row>
      <xdr:rowOff>0</xdr:rowOff>
    </xdr:from>
    <xdr:to>
      <xdr:col>2</xdr:col>
      <xdr:colOff>605933</xdr:colOff>
      <xdr:row>2</xdr:row>
      <xdr:rowOff>318000</xdr:rowOff>
    </xdr:to>
    <xdr:pic>
      <xdr:nvPicPr>
        <xdr:cNvPr id="198" name="Imagen 197">
          <a:extLst>
            <a:ext uri="{FF2B5EF4-FFF2-40B4-BE49-F238E27FC236}">
              <a16:creationId xmlns:a16="http://schemas.microsoft.com/office/drawing/2014/main" id="{B58C980E-FF8B-4015-8C9A-61F1F65C5BEB}"/>
            </a:ext>
          </a:extLst>
        </xdr:cNvPr>
        <xdr:cNvPicPr>
          <a:picLocks noChangeAspect="1"/>
        </xdr:cNvPicPr>
      </xdr:nvPicPr>
      <xdr:blipFill>
        <a:blip xmlns:r="http://schemas.openxmlformats.org/officeDocument/2006/relationships" r:embed="rId1"/>
        <a:stretch>
          <a:fillRect/>
        </a:stretch>
      </xdr:blipFill>
      <xdr:spPr>
        <a:xfrm>
          <a:off x="138545" y="0"/>
          <a:ext cx="1489161"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452344</xdr:colOff>
      <xdr:row>4</xdr:row>
      <xdr:rowOff>0</xdr:rowOff>
    </xdr:from>
    <xdr:ext cx="184731" cy="264560"/>
    <xdr:sp macro="" textlink="">
      <xdr:nvSpPr>
        <xdr:cNvPr id="2" name="3 CuadroTexto">
          <a:extLst>
            <a:ext uri="{FF2B5EF4-FFF2-40B4-BE49-F238E27FC236}">
              <a16:creationId xmlns:a16="http://schemas.microsoft.com/office/drawing/2014/main" id="{74AB1AE7-C4E6-4A9F-B400-6021695DB72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3" name="4 CuadroTexto">
          <a:extLst>
            <a:ext uri="{FF2B5EF4-FFF2-40B4-BE49-F238E27FC236}">
              <a16:creationId xmlns:a16="http://schemas.microsoft.com/office/drawing/2014/main" id="{17EE754F-5FDF-419B-91DE-449C5B8A0FD0}"/>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4" name="5 CuadroTexto">
          <a:extLst>
            <a:ext uri="{FF2B5EF4-FFF2-40B4-BE49-F238E27FC236}">
              <a16:creationId xmlns:a16="http://schemas.microsoft.com/office/drawing/2014/main" id="{24DBE111-0201-4505-8ECB-75516BFD4F1E}"/>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 name="6 CuadroTexto">
          <a:extLst>
            <a:ext uri="{FF2B5EF4-FFF2-40B4-BE49-F238E27FC236}">
              <a16:creationId xmlns:a16="http://schemas.microsoft.com/office/drawing/2014/main" id="{7CA74763-63F9-4E4D-9ADE-FA9CCD8A7316}"/>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6" name="7 CuadroTexto">
          <a:extLst>
            <a:ext uri="{FF2B5EF4-FFF2-40B4-BE49-F238E27FC236}">
              <a16:creationId xmlns:a16="http://schemas.microsoft.com/office/drawing/2014/main" id="{C094182A-6F6C-467F-9C70-8DDF850468E4}"/>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7" name="8 CuadroTexto">
          <a:extLst>
            <a:ext uri="{FF2B5EF4-FFF2-40B4-BE49-F238E27FC236}">
              <a16:creationId xmlns:a16="http://schemas.microsoft.com/office/drawing/2014/main" id="{83983805-81F3-4C1F-96AE-88D66C6DA8C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8" name="9 CuadroTexto">
          <a:extLst>
            <a:ext uri="{FF2B5EF4-FFF2-40B4-BE49-F238E27FC236}">
              <a16:creationId xmlns:a16="http://schemas.microsoft.com/office/drawing/2014/main" id="{55E545CF-8B19-44F8-84EC-622F19BEB6A9}"/>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9" name="10 CuadroTexto">
          <a:extLst>
            <a:ext uri="{FF2B5EF4-FFF2-40B4-BE49-F238E27FC236}">
              <a16:creationId xmlns:a16="http://schemas.microsoft.com/office/drawing/2014/main" id="{7817191B-6C5F-4452-A650-A80169E183FF}"/>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10" name="11 CuadroTexto">
          <a:extLst>
            <a:ext uri="{FF2B5EF4-FFF2-40B4-BE49-F238E27FC236}">
              <a16:creationId xmlns:a16="http://schemas.microsoft.com/office/drawing/2014/main" id="{B7766493-7476-4DBF-B5B8-A06871AE87D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11" name="12 CuadroTexto">
          <a:extLst>
            <a:ext uri="{FF2B5EF4-FFF2-40B4-BE49-F238E27FC236}">
              <a16:creationId xmlns:a16="http://schemas.microsoft.com/office/drawing/2014/main" id="{E3323104-3477-4E1C-8382-72BF25E82CDC}"/>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4</xdr:row>
      <xdr:rowOff>0</xdr:rowOff>
    </xdr:from>
    <xdr:ext cx="184731" cy="264560"/>
    <xdr:sp macro="" textlink="">
      <xdr:nvSpPr>
        <xdr:cNvPr id="12" name="1 CuadroTexto">
          <a:extLst>
            <a:ext uri="{FF2B5EF4-FFF2-40B4-BE49-F238E27FC236}">
              <a16:creationId xmlns:a16="http://schemas.microsoft.com/office/drawing/2014/main" id="{73F698F0-7822-465C-8763-D94A1509BF1A}"/>
            </a:ext>
          </a:extLst>
        </xdr:cNvPr>
        <xdr:cNvSpPr txBox="1"/>
      </xdr:nvSpPr>
      <xdr:spPr>
        <a:xfrm>
          <a:off x="75281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3" name="3 CuadroTexto">
          <a:extLst>
            <a:ext uri="{FF2B5EF4-FFF2-40B4-BE49-F238E27FC236}">
              <a16:creationId xmlns:a16="http://schemas.microsoft.com/office/drawing/2014/main" id="{5C10172E-AFED-4963-9AE8-CAB8AA272494}"/>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4" name="4 CuadroTexto">
          <a:extLst>
            <a:ext uri="{FF2B5EF4-FFF2-40B4-BE49-F238E27FC236}">
              <a16:creationId xmlns:a16="http://schemas.microsoft.com/office/drawing/2014/main" id="{D249A74A-8166-4C3E-9BE6-9973C0B693EC}"/>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5" name="5 CuadroTexto">
          <a:extLst>
            <a:ext uri="{FF2B5EF4-FFF2-40B4-BE49-F238E27FC236}">
              <a16:creationId xmlns:a16="http://schemas.microsoft.com/office/drawing/2014/main" id="{8729BE60-9AB5-4680-A14E-ADC3EB108D50}"/>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6" name="6 CuadroTexto">
          <a:extLst>
            <a:ext uri="{FF2B5EF4-FFF2-40B4-BE49-F238E27FC236}">
              <a16:creationId xmlns:a16="http://schemas.microsoft.com/office/drawing/2014/main" id="{2D895C9D-DBA2-4A5A-AE88-D65600F7046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7" name="7 CuadroTexto">
          <a:extLst>
            <a:ext uri="{FF2B5EF4-FFF2-40B4-BE49-F238E27FC236}">
              <a16:creationId xmlns:a16="http://schemas.microsoft.com/office/drawing/2014/main" id="{895441D1-B8CC-4923-A542-9889CF1E8131}"/>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8" name="8 CuadroTexto">
          <a:extLst>
            <a:ext uri="{FF2B5EF4-FFF2-40B4-BE49-F238E27FC236}">
              <a16:creationId xmlns:a16="http://schemas.microsoft.com/office/drawing/2014/main" id="{3F99A760-5CD0-48AF-A032-873D1BB644F7}"/>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9" name="9 CuadroTexto">
          <a:extLst>
            <a:ext uri="{FF2B5EF4-FFF2-40B4-BE49-F238E27FC236}">
              <a16:creationId xmlns:a16="http://schemas.microsoft.com/office/drawing/2014/main" id="{A0A9BC81-1457-46F6-8916-578ABAD05935}"/>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0" name="10 CuadroTexto">
          <a:extLst>
            <a:ext uri="{FF2B5EF4-FFF2-40B4-BE49-F238E27FC236}">
              <a16:creationId xmlns:a16="http://schemas.microsoft.com/office/drawing/2014/main" id="{573B5E98-BB6C-4663-B9ED-C5938D8425FD}"/>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1" name="11 CuadroTexto">
          <a:extLst>
            <a:ext uri="{FF2B5EF4-FFF2-40B4-BE49-F238E27FC236}">
              <a16:creationId xmlns:a16="http://schemas.microsoft.com/office/drawing/2014/main" id="{1A4CFEEB-66E4-4B1E-A368-72A3CC94452A}"/>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2" name="12 CuadroTexto">
          <a:extLst>
            <a:ext uri="{FF2B5EF4-FFF2-40B4-BE49-F238E27FC236}">
              <a16:creationId xmlns:a16="http://schemas.microsoft.com/office/drawing/2014/main" id="{B8AE57BC-4E2F-4985-8CFF-71B7C2152795}"/>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4</xdr:row>
      <xdr:rowOff>0</xdr:rowOff>
    </xdr:from>
    <xdr:ext cx="184731" cy="264560"/>
    <xdr:sp macro="" textlink="">
      <xdr:nvSpPr>
        <xdr:cNvPr id="23" name="1 CuadroTexto">
          <a:extLst>
            <a:ext uri="{FF2B5EF4-FFF2-40B4-BE49-F238E27FC236}">
              <a16:creationId xmlns:a16="http://schemas.microsoft.com/office/drawing/2014/main" id="{6969C51B-6A51-4BD9-8090-BD3B9BC539E8}"/>
            </a:ext>
          </a:extLst>
        </xdr:cNvPr>
        <xdr:cNvSpPr txBox="1"/>
      </xdr:nvSpPr>
      <xdr:spPr>
        <a:xfrm>
          <a:off x="752052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4" name="3 CuadroTexto">
          <a:extLst>
            <a:ext uri="{FF2B5EF4-FFF2-40B4-BE49-F238E27FC236}">
              <a16:creationId xmlns:a16="http://schemas.microsoft.com/office/drawing/2014/main" id="{D77853CA-D14E-4900-9A76-E7C50374C7C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5" name="4 CuadroTexto">
          <a:extLst>
            <a:ext uri="{FF2B5EF4-FFF2-40B4-BE49-F238E27FC236}">
              <a16:creationId xmlns:a16="http://schemas.microsoft.com/office/drawing/2014/main" id="{92D22770-5AB9-48C6-AE22-FB6A3D1D843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6" name="5 CuadroTexto">
          <a:extLst>
            <a:ext uri="{FF2B5EF4-FFF2-40B4-BE49-F238E27FC236}">
              <a16:creationId xmlns:a16="http://schemas.microsoft.com/office/drawing/2014/main" id="{43C2D15C-7B58-4FFA-A2DB-DC2DF9D815B2}"/>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7" name="6 CuadroTexto">
          <a:extLst>
            <a:ext uri="{FF2B5EF4-FFF2-40B4-BE49-F238E27FC236}">
              <a16:creationId xmlns:a16="http://schemas.microsoft.com/office/drawing/2014/main" id="{726B36DF-0AEC-4F5F-B175-17A51C09DC7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8" name="7 CuadroTexto">
          <a:extLst>
            <a:ext uri="{FF2B5EF4-FFF2-40B4-BE49-F238E27FC236}">
              <a16:creationId xmlns:a16="http://schemas.microsoft.com/office/drawing/2014/main" id="{BAF40B6A-96AB-40DB-B931-3307C1FC6A8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9" name="8 CuadroTexto">
          <a:extLst>
            <a:ext uri="{FF2B5EF4-FFF2-40B4-BE49-F238E27FC236}">
              <a16:creationId xmlns:a16="http://schemas.microsoft.com/office/drawing/2014/main" id="{CE1B4921-B2A1-4C14-BE5F-C992BE967AA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0" name="9 CuadroTexto">
          <a:extLst>
            <a:ext uri="{FF2B5EF4-FFF2-40B4-BE49-F238E27FC236}">
              <a16:creationId xmlns:a16="http://schemas.microsoft.com/office/drawing/2014/main" id="{E51320C9-26CA-4EF1-AD80-41361976F68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1" name="10 CuadroTexto">
          <a:extLst>
            <a:ext uri="{FF2B5EF4-FFF2-40B4-BE49-F238E27FC236}">
              <a16:creationId xmlns:a16="http://schemas.microsoft.com/office/drawing/2014/main" id="{DCB58FA5-FBFB-43E6-9E1A-B43D2EEA6CB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2" name="11 CuadroTexto">
          <a:extLst>
            <a:ext uri="{FF2B5EF4-FFF2-40B4-BE49-F238E27FC236}">
              <a16:creationId xmlns:a16="http://schemas.microsoft.com/office/drawing/2014/main" id="{B6CE1D56-9267-4A3C-98F1-68759BE7EFF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3" name="12 CuadroTexto">
          <a:extLst>
            <a:ext uri="{FF2B5EF4-FFF2-40B4-BE49-F238E27FC236}">
              <a16:creationId xmlns:a16="http://schemas.microsoft.com/office/drawing/2014/main" id="{A33BE967-CA77-4EDF-AF6F-31B0299DEB3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4</xdr:row>
      <xdr:rowOff>0</xdr:rowOff>
    </xdr:from>
    <xdr:ext cx="184731" cy="264560"/>
    <xdr:sp macro="" textlink="">
      <xdr:nvSpPr>
        <xdr:cNvPr id="34" name="3 CuadroTexto">
          <a:extLst>
            <a:ext uri="{FF2B5EF4-FFF2-40B4-BE49-F238E27FC236}">
              <a16:creationId xmlns:a16="http://schemas.microsoft.com/office/drawing/2014/main" id="{9EDC0F46-B79E-41C8-83D8-1D3BBA58D229}"/>
            </a:ext>
          </a:extLst>
        </xdr:cNvPr>
        <xdr:cNvSpPr txBox="1"/>
      </xdr:nvSpPr>
      <xdr:spPr>
        <a:xfrm>
          <a:off x="756243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35" name="1 CuadroTexto">
          <a:extLst>
            <a:ext uri="{FF2B5EF4-FFF2-40B4-BE49-F238E27FC236}">
              <a16:creationId xmlns:a16="http://schemas.microsoft.com/office/drawing/2014/main" id="{777CB307-4C13-49CB-AA7B-D8F241CD2E86}"/>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36" name="1 CuadroTexto">
          <a:extLst>
            <a:ext uri="{FF2B5EF4-FFF2-40B4-BE49-F238E27FC236}">
              <a16:creationId xmlns:a16="http://schemas.microsoft.com/office/drawing/2014/main" id="{9348A556-0F2B-4191-B049-A45F68DB27C0}"/>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37" name="1 CuadroTexto">
          <a:extLst>
            <a:ext uri="{FF2B5EF4-FFF2-40B4-BE49-F238E27FC236}">
              <a16:creationId xmlns:a16="http://schemas.microsoft.com/office/drawing/2014/main" id="{4B9892A5-6BFD-4AEF-B882-D0511A83B91A}"/>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38" name="1 CuadroTexto">
          <a:extLst>
            <a:ext uri="{FF2B5EF4-FFF2-40B4-BE49-F238E27FC236}">
              <a16:creationId xmlns:a16="http://schemas.microsoft.com/office/drawing/2014/main" id="{B352D82F-38A7-4089-8A5F-C0C5A0C2F99E}"/>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39" name="1 CuadroTexto">
          <a:extLst>
            <a:ext uri="{FF2B5EF4-FFF2-40B4-BE49-F238E27FC236}">
              <a16:creationId xmlns:a16="http://schemas.microsoft.com/office/drawing/2014/main" id="{BE1A0A71-874E-40AF-92F1-E3EB2A7CDB82}"/>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0" name="1 CuadroTexto">
          <a:extLst>
            <a:ext uri="{FF2B5EF4-FFF2-40B4-BE49-F238E27FC236}">
              <a16:creationId xmlns:a16="http://schemas.microsoft.com/office/drawing/2014/main" id="{5270AEEA-FFD0-4A1E-A56D-A6799B44B9E2}"/>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1" name="1 CuadroTexto">
          <a:extLst>
            <a:ext uri="{FF2B5EF4-FFF2-40B4-BE49-F238E27FC236}">
              <a16:creationId xmlns:a16="http://schemas.microsoft.com/office/drawing/2014/main" id="{B754C003-1524-4BD0-BF2F-BEB49F26491D}"/>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2" name="1 CuadroTexto">
          <a:extLst>
            <a:ext uri="{FF2B5EF4-FFF2-40B4-BE49-F238E27FC236}">
              <a16:creationId xmlns:a16="http://schemas.microsoft.com/office/drawing/2014/main" id="{EC68A9EE-A738-4B34-8E29-0D57A7097DF4}"/>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43" name="1 CuadroTexto">
          <a:extLst>
            <a:ext uri="{FF2B5EF4-FFF2-40B4-BE49-F238E27FC236}">
              <a16:creationId xmlns:a16="http://schemas.microsoft.com/office/drawing/2014/main" id="{5542BC6E-439F-474F-B030-688AF1B09693}"/>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44" name="1 CuadroTexto">
          <a:extLst>
            <a:ext uri="{FF2B5EF4-FFF2-40B4-BE49-F238E27FC236}">
              <a16:creationId xmlns:a16="http://schemas.microsoft.com/office/drawing/2014/main" id="{24C77C8C-2DDD-47B8-8237-206696FC850F}"/>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45" name="1 CuadroTexto">
          <a:extLst>
            <a:ext uri="{FF2B5EF4-FFF2-40B4-BE49-F238E27FC236}">
              <a16:creationId xmlns:a16="http://schemas.microsoft.com/office/drawing/2014/main" id="{5A30ED67-77F0-4C22-BECC-FD85075E3EAC}"/>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46" name="1 CuadroTexto">
          <a:extLst>
            <a:ext uri="{FF2B5EF4-FFF2-40B4-BE49-F238E27FC236}">
              <a16:creationId xmlns:a16="http://schemas.microsoft.com/office/drawing/2014/main" id="{376E4C8E-0343-46AB-B6DF-D641846EA602}"/>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7" name="1 CuadroTexto">
          <a:extLst>
            <a:ext uri="{FF2B5EF4-FFF2-40B4-BE49-F238E27FC236}">
              <a16:creationId xmlns:a16="http://schemas.microsoft.com/office/drawing/2014/main" id="{4BD4E859-5118-4445-9C25-6E366524343A}"/>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8" name="1 CuadroTexto">
          <a:extLst>
            <a:ext uri="{FF2B5EF4-FFF2-40B4-BE49-F238E27FC236}">
              <a16:creationId xmlns:a16="http://schemas.microsoft.com/office/drawing/2014/main" id="{DF4802EF-1A48-4D3D-8216-DCB7424218E1}"/>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9" name="1 CuadroTexto">
          <a:extLst>
            <a:ext uri="{FF2B5EF4-FFF2-40B4-BE49-F238E27FC236}">
              <a16:creationId xmlns:a16="http://schemas.microsoft.com/office/drawing/2014/main" id="{E520678E-0DD2-4FEB-9DEA-4D43C97F6491}"/>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50" name="1 CuadroTexto">
          <a:extLst>
            <a:ext uri="{FF2B5EF4-FFF2-40B4-BE49-F238E27FC236}">
              <a16:creationId xmlns:a16="http://schemas.microsoft.com/office/drawing/2014/main" id="{4D4BE097-4EEA-4EB0-BD00-9F0328C8992C}"/>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1" name="3 CuadroTexto">
          <a:extLst>
            <a:ext uri="{FF2B5EF4-FFF2-40B4-BE49-F238E27FC236}">
              <a16:creationId xmlns:a16="http://schemas.microsoft.com/office/drawing/2014/main" id="{08FD5D1C-C7EF-439B-8092-06BDAE646FF5}"/>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2" name="4 CuadroTexto">
          <a:extLst>
            <a:ext uri="{FF2B5EF4-FFF2-40B4-BE49-F238E27FC236}">
              <a16:creationId xmlns:a16="http://schemas.microsoft.com/office/drawing/2014/main" id="{225189A4-FF52-44F1-AC9A-BF8E682A255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3" name="5 CuadroTexto">
          <a:extLst>
            <a:ext uri="{FF2B5EF4-FFF2-40B4-BE49-F238E27FC236}">
              <a16:creationId xmlns:a16="http://schemas.microsoft.com/office/drawing/2014/main" id="{B8994DC1-7B0C-4698-9D63-727372A9A311}"/>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4" name="6 CuadroTexto">
          <a:extLst>
            <a:ext uri="{FF2B5EF4-FFF2-40B4-BE49-F238E27FC236}">
              <a16:creationId xmlns:a16="http://schemas.microsoft.com/office/drawing/2014/main" id="{25BCF5E7-F16F-452C-9466-8A7402C80FE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5" name="7 CuadroTexto">
          <a:extLst>
            <a:ext uri="{FF2B5EF4-FFF2-40B4-BE49-F238E27FC236}">
              <a16:creationId xmlns:a16="http://schemas.microsoft.com/office/drawing/2014/main" id="{C02DD16F-163A-4A98-833D-DD3D48CEFDA7}"/>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6" name="8 CuadroTexto">
          <a:extLst>
            <a:ext uri="{FF2B5EF4-FFF2-40B4-BE49-F238E27FC236}">
              <a16:creationId xmlns:a16="http://schemas.microsoft.com/office/drawing/2014/main" id="{0767E10D-9E6F-4E32-914C-C8E1DA1804E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7" name="9 CuadroTexto">
          <a:extLst>
            <a:ext uri="{FF2B5EF4-FFF2-40B4-BE49-F238E27FC236}">
              <a16:creationId xmlns:a16="http://schemas.microsoft.com/office/drawing/2014/main" id="{76BFECD1-C775-4D2F-B9D8-82295D60A4C3}"/>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8" name="10 CuadroTexto">
          <a:extLst>
            <a:ext uri="{FF2B5EF4-FFF2-40B4-BE49-F238E27FC236}">
              <a16:creationId xmlns:a16="http://schemas.microsoft.com/office/drawing/2014/main" id="{50A80DF4-CD25-48BC-AEB0-97DC7D8F54E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9" name="11 CuadroTexto">
          <a:extLst>
            <a:ext uri="{FF2B5EF4-FFF2-40B4-BE49-F238E27FC236}">
              <a16:creationId xmlns:a16="http://schemas.microsoft.com/office/drawing/2014/main" id="{6AB90224-77AA-4817-819C-23F7C643E800}"/>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60" name="12 CuadroTexto">
          <a:extLst>
            <a:ext uri="{FF2B5EF4-FFF2-40B4-BE49-F238E27FC236}">
              <a16:creationId xmlns:a16="http://schemas.microsoft.com/office/drawing/2014/main" id="{798DDF63-D266-4BF3-96F4-E2F6969DAE5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4</xdr:row>
      <xdr:rowOff>0</xdr:rowOff>
    </xdr:from>
    <xdr:ext cx="184731" cy="264560"/>
    <xdr:sp macro="" textlink="">
      <xdr:nvSpPr>
        <xdr:cNvPr id="61" name="1 CuadroTexto">
          <a:extLst>
            <a:ext uri="{FF2B5EF4-FFF2-40B4-BE49-F238E27FC236}">
              <a16:creationId xmlns:a16="http://schemas.microsoft.com/office/drawing/2014/main" id="{14773726-0B0F-47AC-BE14-1BC858D92F3A}"/>
            </a:ext>
          </a:extLst>
        </xdr:cNvPr>
        <xdr:cNvSpPr txBox="1"/>
      </xdr:nvSpPr>
      <xdr:spPr>
        <a:xfrm>
          <a:off x="75281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2" name="3 CuadroTexto">
          <a:extLst>
            <a:ext uri="{FF2B5EF4-FFF2-40B4-BE49-F238E27FC236}">
              <a16:creationId xmlns:a16="http://schemas.microsoft.com/office/drawing/2014/main" id="{61B8CEE1-6C01-479A-9A96-18A6CE4550C2}"/>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3" name="4 CuadroTexto">
          <a:extLst>
            <a:ext uri="{FF2B5EF4-FFF2-40B4-BE49-F238E27FC236}">
              <a16:creationId xmlns:a16="http://schemas.microsoft.com/office/drawing/2014/main" id="{AD3EC4DB-3C2C-45BB-8064-C8AB3E1C52FA}"/>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4" name="5 CuadroTexto">
          <a:extLst>
            <a:ext uri="{FF2B5EF4-FFF2-40B4-BE49-F238E27FC236}">
              <a16:creationId xmlns:a16="http://schemas.microsoft.com/office/drawing/2014/main" id="{39D41C8E-847B-4B39-81EB-6B1738653BA4}"/>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5" name="6 CuadroTexto">
          <a:extLst>
            <a:ext uri="{FF2B5EF4-FFF2-40B4-BE49-F238E27FC236}">
              <a16:creationId xmlns:a16="http://schemas.microsoft.com/office/drawing/2014/main" id="{5397BD5D-BC38-4AB6-989B-D14B760F37EC}"/>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6" name="7 CuadroTexto">
          <a:extLst>
            <a:ext uri="{FF2B5EF4-FFF2-40B4-BE49-F238E27FC236}">
              <a16:creationId xmlns:a16="http://schemas.microsoft.com/office/drawing/2014/main" id="{4C67DA7F-6B03-4678-920C-96BFB8758FBE}"/>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7" name="8 CuadroTexto">
          <a:extLst>
            <a:ext uri="{FF2B5EF4-FFF2-40B4-BE49-F238E27FC236}">
              <a16:creationId xmlns:a16="http://schemas.microsoft.com/office/drawing/2014/main" id="{61788800-8447-4067-A0FA-618C1C31DAC0}"/>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8" name="9 CuadroTexto">
          <a:extLst>
            <a:ext uri="{FF2B5EF4-FFF2-40B4-BE49-F238E27FC236}">
              <a16:creationId xmlns:a16="http://schemas.microsoft.com/office/drawing/2014/main" id="{0BD7231A-9FD4-496D-970C-FE081CDFF3A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9" name="10 CuadroTexto">
          <a:extLst>
            <a:ext uri="{FF2B5EF4-FFF2-40B4-BE49-F238E27FC236}">
              <a16:creationId xmlns:a16="http://schemas.microsoft.com/office/drawing/2014/main" id="{8BBFCEDB-4AB7-4860-A403-47A9F0B2F9E1}"/>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70" name="11 CuadroTexto">
          <a:extLst>
            <a:ext uri="{FF2B5EF4-FFF2-40B4-BE49-F238E27FC236}">
              <a16:creationId xmlns:a16="http://schemas.microsoft.com/office/drawing/2014/main" id="{6433952D-BF99-4BFC-A6F6-06AA77D8F11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71" name="12 CuadroTexto">
          <a:extLst>
            <a:ext uri="{FF2B5EF4-FFF2-40B4-BE49-F238E27FC236}">
              <a16:creationId xmlns:a16="http://schemas.microsoft.com/office/drawing/2014/main" id="{8757459D-0190-4CA7-8C4C-368E9A14895F}"/>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4</xdr:row>
      <xdr:rowOff>0</xdr:rowOff>
    </xdr:from>
    <xdr:ext cx="184731" cy="264560"/>
    <xdr:sp macro="" textlink="">
      <xdr:nvSpPr>
        <xdr:cNvPr id="72" name="1 CuadroTexto">
          <a:extLst>
            <a:ext uri="{FF2B5EF4-FFF2-40B4-BE49-F238E27FC236}">
              <a16:creationId xmlns:a16="http://schemas.microsoft.com/office/drawing/2014/main" id="{7FA1FE67-7CD5-4CED-BAF6-37E84DAE0A9D}"/>
            </a:ext>
          </a:extLst>
        </xdr:cNvPr>
        <xdr:cNvSpPr txBox="1"/>
      </xdr:nvSpPr>
      <xdr:spPr>
        <a:xfrm>
          <a:off x="752052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3" name="3 CuadroTexto">
          <a:extLst>
            <a:ext uri="{FF2B5EF4-FFF2-40B4-BE49-F238E27FC236}">
              <a16:creationId xmlns:a16="http://schemas.microsoft.com/office/drawing/2014/main" id="{A0A8C5C6-7731-4C46-BAF4-C1100728207E}"/>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4" name="4 CuadroTexto">
          <a:extLst>
            <a:ext uri="{FF2B5EF4-FFF2-40B4-BE49-F238E27FC236}">
              <a16:creationId xmlns:a16="http://schemas.microsoft.com/office/drawing/2014/main" id="{D2ABB9DF-EA55-4B42-ADBD-FEF841281D9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5" name="5 CuadroTexto">
          <a:extLst>
            <a:ext uri="{FF2B5EF4-FFF2-40B4-BE49-F238E27FC236}">
              <a16:creationId xmlns:a16="http://schemas.microsoft.com/office/drawing/2014/main" id="{6A636EB8-A37D-4060-980F-2C5F7AC5E26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6" name="6 CuadroTexto">
          <a:extLst>
            <a:ext uri="{FF2B5EF4-FFF2-40B4-BE49-F238E27FC236}">
              <a16:creationId xmlns:a16="http://schemas.microsoft.com/office/drawing/2014/main" id="{3CED3E56-7430-4DBE-9217-92E0EA8391C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7" name="7 CuadroTexto">
          <a:extLst>
            <a:ext uri="{FF2B5EF4-FFF2-40B4-BE49-F238E27FC236}">
              <a16:creationId xmlns:a16="http://schemas.microsoft.com/office/drawing/2014/main" id="{944F07E4-AF27-4456-940C-10A48F6B7B43}"/>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8" name="8 CuadroTexto">
          <a:extLst>
            <a:ext uri="{FF2B5EF4-FFF2-40B4-BE49-F238E27FC236}">
              <a16:creationId xmlns:a16="http://schemas.microsoft.com/office/drawing/2014/main" id="{1191D8C3-440D-41CB-BE03-D20062D9AC2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9" name="9 CuadroTexto">
          <a:extLst>
            <a:ext uri="{FF2B5EF4-FFF2-40B4-BE49-F238E27FC236}">
              <a16:creationId xmlns:a16="http://schemas.microsoft.com/office/drawing/2014/main" id="{453336AF-9E38-4CB4-952A-6A1790E0962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0" name="10 CuadroTexto">
          <a:extLst>
            <a:ext uri="{FF2B5EF4-FFF2-40B4-BE49-F238E27FC236}">
              <a16:creationId xmlns:a16="http://schemas.microsoft.com/office/drawing/2014/main" id="{F2C8163F-A0FD-403D-B9CD-CC875DA70D8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1" name="11 CuadroTexto">
          <a:extLst>
            <a:ext uri="{FF2B5EF4-FFF2-40B4-BE49-F238E27FC236}">
              <a16:creationId xmlns:a16="http://schemas.microsoft.com/office/drawing/2014/main" id="{A3B4091E-A0C2-4CA7-B9BE-FA48F204B78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2" name="12 CuadroTexto">
          <a:extLst>
            <a:ext uri="{FF2B5EF4-FFF2-40B4-BE49-F238E27FC236}">
              <a16:creationId xmlns:a16="http://schemas.microsoft.com/office/drawing/2014/main" id="{9D8471B2-12D6-4E45-B01A-912FDDF98F6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4</xdr:row>
      <xdr:rowOff>0</xdr:rowOff>
    </xdr:from>
    <xdr:ext cx="184731" cy="264560"/>
    <xdr:sp macro="" textlink="">
      <xdr:nvSpPr>
        <xdr:cNvPr id="83" name="3 CuadroTexto">
          <a:extLst>
            <a:ext uri="{FF2B5EF4-FFF2-40B4-BE49-F238E27FC236}">
              <a16:creationId xmlns:a16="http://schemas.microsoft.com/office/drawing/2014/main" id="{1A87F25B-D5A1-4052-9AB7-589519E09B0E}"/>
            </a:ext>
          </a:extLst>
        </xdr:cNvPr>
        <xdr:cNvSpPr txBox="1"/>
      </xdr:nvSpPr>
      <xdr:spPr>
        <a:xfrm>
          <a:off x="756243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84" name="1 CuadroTexto">
          <a:extLst>
            <a:ext uri="{FF2B5EF4-FFF2-40B4-BE49-F238E27FC236}">
              <a16:creationId xmlns:a16="http://schemas.microsoft.com/office/drawing/2014/main" id="{BE0B629C-5243-4B75-BF1A-9E7FAC37DDA1}"/>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85" name="1 CuadroTexto">
          <a:extLst>
            <a:ext uri="{FF2B5EF4-FFF2-40B4-BE49-F238E27FC236}">
              <a16:creationId xmlns:a16="http://schemas.microsoft.com/office/drawing/2014/main" id="{062FD257-62A1-4C1E-A3F0-DD9C5A0F13DB}"/>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86" name="1 CuadroTexto">
          <a:extLst>
            <a:ext uri="{FF2B5EF4-FFF2-40B4-BE49-F238E27FC236}">
              <a16:creationId xmlns:a16="http://schemas.microsoft.com/office/drawing/2014/main" id="{2C0A8D6B-186B-40F9-BFB1-DA75F8706ED8}"/>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87" name="1 CuadroTexto">
          <a:extLst>
            <a:ext uri="{FF2B5EF4-FFF2-40B4-BE49-F238E27FC236}">
              <a16:creationId xmlns:a16="http://schemas.microsoft.com/office/drawing/2014/main" id="{7B77C93B-F3BB-4583-8A07-91E0C29B0C35}"/>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88" name="1 CuadroTexto">
          <a:extLst>
            <a:ext uri="{FF2B5EF4-FFF2-40B4-BE49-F238E27FC236}">
              <a16:creationId xmlns:a16="http://schemas.microsoft.com/office/drawing/2014/main" id="{72504F4C-01B5-460F-8C62-69DEBC89CAB0}"/>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89" name="1 CuadroTexto">
          <a:extLst>
            <a:ext uri="{FF2B5EF4-FFF2-40B4-BE49-F238E27FC236}">
              <a16:creationId xmlns:a16="http://schemas.microsoft.com/office/drawing/2014/main" id="{8720B488-6724-4095-8173-65128F7024A8}"/>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0" name="1 CuadroTexto">
          <a:extLst>
            <a:ext uri="{FF2B5EF4-FFF2-40B4-BE49-F238E27FC236}">
              <a16:creationId xmlns:a16="http://schemas.microsoft.com/office/drawing/2014/main" id="{729867D6-4D49-4773-A2A9-B40AA1F98594}"/>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1" name="1 CuadroTexto">
          <a:extLst>
            <a:ext uri="{FF2B5EF4-FFF2-40B4-BE49-F238E27FC236}">
              <a16:creationId xmlns:a16="http://schemas.microsoft.com/office/drawing/2014/main" id="{2C24CC1D-C71B-4E77-980A-BF06D0581590}"/>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92" name="1 CuadroTexto">
          <a:extLst>
            <a:ext uri="{FF2B5EF4-FFF2-40B4-BE49-F238E27FC236}">
              <a16:creationId xmlns:a16="http://schemas.microsoft.com/office/drawing/2014/main" id="{9D31C883-DB09-42E8-BF9D-86F86D25213D}"/>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93" name="1 CuadroTexto">
          <a:extLst>
            <a:ext uri="{FF2B5EF4-FFF2-40B4-BE49-F238E27FC236}">
              <a16:creationId xmlns:a16="http://schemas.microsoft.com/office/drawing/2014/main" id="{9F985C6C-2B2F-4B0B-9DA7-21872C2639C2}"/>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94" name="1 CuadroTexto">
          <a:extLst>
            <a:ext uri="{FF2B5EF4-FFF2-40B4-BE49-F238E27FC236}">
              <a16:creationId xmlns:a16="http://schemas.microsoft.com/office/drawing/2014/main" id="{4C86F16F-39C6-4A2D-8791-765C94A0A0D2}"/>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95" name="1 CuadroTexto">
          <a:extLst>
            <a:ext uri="{FF2B5EF4-FFF2-40B4-BE49-F238E27FC236}">
              <a16:creationId xmlns:a16="http://schemas.microsoft.com/office/drawing/2014/main" id="{CB9A6810-7AFF-4872-8470-8DE28D80238F}"/>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96" name="1 CuadroTexto">
          <a:extLst>
            <a:ext uri="{FF2B5EF4-FFF2-40B4-BE49-F238E27FC236}">
              <a16:creationId xmlns:a16="http://schemas.microsoft.com/office/drawing/2014/main" id="{1C17F2BC-2D45-49FE-A0AB-F88C14FBC625}"/>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97" name="1 CuadroTexto">
          <a:extLst>
            <a:ext uri="{FF2B5EF4-FFF2-40B4-BE49-F238E27FC236}">
              <a16:creationId xmlns:a16="http://schemas.microsoft.com/office/drawing/2014/main" id="{9471BAF1-9C2E-4EEB-A35D-E8E421246C1B}"/>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8" name="1 CuadroTexto">
          <a:extLst>
            <a:ext uri="{FF2B5EF4-FFF2-40B4-BE49-F238E27FC236}">
              <a16:creationId xmlns:a16="http://schemas.microsoft.com/office/drawing/2014/main" id="{7F7E573D-49C3-4A58-81DE-680B2D7E981C}"/>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9" name="1 CuadroTexto">
          <a:extLst>
            <a:ext uri="{FF2B5EF4-FFF2-40B4-BE49-F238E27FC236}">
              <a16:creationId xmlns:a16="http://schemas.microsoft.com/office/drawing/2014/main" id="{00612DD5-5203-46F8-8B51-03CBA06D26C9}"/>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7" name="3 CuadroTexto">
          <a:extLst>
            <a:ext uri="{FF2B5EF4-FFF2-40B4-BE49-F238E27FC236}">
              <a16:creationId xmlns:a16="http://schemas.microsoft.com/office/drawing/2014/main" id="{441515BD-8B9A-4F43-A8DA-5A9E0306D94F}"/>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8" name="4 CuadroTexto">
          <a:extLst>
            <a:ext uri="{FF2B5EF4-FFF2-40B4-BE49-F238E27FC236}">
              <a16:creationId xmlns:a16="http://schemas.microsoft.com/office/drawing/2014/main" id="{EEBC312D-20F1-4A03-BAB6-E65175771BF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9" name="5 CuadroTexto">
          <a:extLst>
            <a:ext uri="{FF2B5EF4-FFF2-40B4-BE49-F238E27FC236}">
              <a16:creationId xmlns:a16="http://schemas.microsoft.com/office/drawing/2014/main" id="{EFE27AAE-4F59-4D81-B434-AC880080BFEB}"/>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0" name="6 CuadroTexto">
          <a:extLst>
            <a:ext uri="{FF2B5EF4-FFF2-40B4-BE49-F238E27FC236}">
              <a16:creationId xmlns:a16="http://schemas.microsoft.com/office/drawing/2014/main" id="{68DF8F99-9E70-444E-BF35-FF5C3C3A9D3F}"/>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1" name="7 CuadroTexto">
          <a:extLst>
            <a:ext uri="{FF2B5EF4-FFF2-40B4-BE49-F238E27FC236}">
              <a16:creationId xmlns:a16="http://schemas.microsoft.com/office/drawing/2014/main" id="{F039ADED-F079-4179-8923-C27DFEFC955E}"/>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2" name="8 CuadroTexto">
          <a:extLst>
            <a:ext uri="{FF2B5EF4-FFF2-40B4-BE49-F238E27FC236}">
              <a16:creationId xmlns:a16="http://schemas.microsoft.com/office/drawing/2014/main" id="{90783CD5-8C02-4654-A5B3-AB34F320E73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3" name="9 CuadroTexto">
          <a:extLst>
            <a:ext uri="{FF2B5EF4-FFF2-40B4-BE49-F238E27FC236}">
              <a16:creationId xmlns:a16="http://schemas.microsoft.com/office/drawing/2014/main" id="{0DE68C1A-B48F-4178-9720-227E68CF3093}"/>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4" name="10 CuadroTexto">
          <a:extLst>
            <a:ext uri="{FF2B5EF4-FFF2-40B4-BE49-F238E27FC236}">
              <a16:creationId xmlns:a16="http://schemas.microsoft.com/office/drawing/2014/main" id="{26469736-0C34-40C9-9D0A-9928E304FA19}"/>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5" name="11 CuadroTexto">
          <a:extLst>
            <a:ext uri="{FF2B5EF4-FFF2-40B4-BE49-F238E27FC236}">
              <a16:creationId xmlns:a16="http://schemas.microsoft.com/office/drawing/2014/main" id="{14993C5D-51E4-45BC-8381-425A9354E70D}"/>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6" name="12 CuadroTexto">
          <a:extLst>
            <a:ext uri="{FF2B5EF4-FFF2-40B4-BE49-F238E27FC236}">
              <a16:creationId xmlns:a16="http://schemas.microsoft.com/office/drawing/2014/main" id="{36D5C0BE-7420-4D28-8343-5BA3B38A301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3</xdr:row>
      <xdr:rowOff>0</xdr:rowOff>
    </xdr:from>
    <xdr:ext cx="184731" cy="264560"/>
    <xdr:sp macro="" textlink="">
      <xdr:nvSpPr>
        <xdr:cNvPr id="257" name="1 CuadroTexto">
          <a:extLst>
            <a:ext uri="{FF2B5EF4-FFF2-40B4-BE49-F238E27FC236}">
              <a16:creationId xmlns:a16="http://schemas.microsoft.com/office/drawing/2014/main" id="{86D33CFE-A3BE-4B73-A95C-F6C794B6C1CA}"/>
            </a:ext>
          </a:extLst>
        </xdr:cNvPr>
        <xdr:cNvSpPr txBox="1"/>
      </xdr:nvSpPr>
      <xdr:spPr>
        <a:xfrm>
          <a:off x="132145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58" name="3 CuadroTexto">
          <a:extLst>
            <a:ext uri="{FF2B5EF4-FFF2-40B4-BE49-F238E27FC236}">
              <a16:creationId xmlns:a16="http://schemas.microsoft.com/office/drawing/2014/main" id="{675FD178-26DD-4E98-BAFE-E95D20FFDA4E}"/>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59" name="4 CuadroTexto">
          <a:extLst>
            <a:ext uri="{FF2B5EF4-FFF2-40B4-BE49-F238E27FC236}">
              <a16:creationId xmlns:a16="http://schemas.microsoft.com/office/drawing/2014/main" id="{83A3B464-BF4A-4299-A971-9FF9779FB46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0" name="5 CuadroTexto">
          <a:extLst>
            <a:ext uri="{FF2B5EF4-FFF2-40B4-BE49-F238E27FC236}">
              <a16:creationId xmlns:a16="http://schemas.microsoft.com/office/drawing/2014/main" id="{C7A20433-C32A-44E8-8E41-90EE01AF18C1}"/>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1" name="6 CuadroTexto">
          <a:extLst>
            <a:ext uri="{FF2B5EF4-FFF2-40B4-BE49-F238E27FC236}">
              <a16:creationId xmlns:a16="http://schemas.microsoft.com/office/drawing/2014/main" id="{5ADECE1E-F326-4949-AA71-A8CEB6239215}"/>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2" name="7 CuadroTexto">
          <a:extLst>
            <a:ext uri="{FF2B5EF4-FFF2-40B4-BE49-F238E27FC236}">
              <a16:creationId xmlns:a16="http://schemas.microsoft.com/office/drawing/2014/main" id="{B7BF36B6-600C-4D18-85E5-CE6F4FB90F5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3" name="8 CuadroTexto">
          <a:extLst>
            <a:ext uri="{FF2B5EF4-FFF2-40B4-BE49-F238E27FC236}">
              <a16:creationId xmlns:a16="http://schemas.microsoft.com/office/drawing/2014/main" id="{78C61BE5-B384-40C4-9895-59B8E808FE35}"/>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4" name="9 CuadroTexto">
          <a:extLst>
            <a:ext uri="{FF2B5EF4-FFF2-40B4-BE49-F238E27FC236}">
              <a16:creationId xmlns:a16="http://schemas.microsoft.com/office/drawing/2014/main" id="{C8FE717E-853A-41F7-B317-5D24CF6F8F3C}"/>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5" name="10 CuadroTexto">
          <a:extLst>
            <a:ext uri="{FF2B5EF4-FFF2-40B4-BE49-F238E27FC236}">
              <a16:creationId xmlns:a16="http://schemas.microsoft.com/office/drawing/2014/main" id="{F9A1C75E-94CE-4091-8306-E8CFF7729989}"/>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6" name="11 CuadroTexto">
          <a:extLst>
            <a:ext uri="{FF2B5EF4-FFF2-40B4-BE49-F238E27FC236}">
              <a16:creationId xmlns:a16="http://schemas.microsoft.com/office/drawing/2014/main" id="{306993D0-8F7F-4F15-B4D0-68E25C5B6B2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7" name="12 CuadroTexto">
          <a:extLst>
            <a:ext uri="{FF2B5EF4-FFF2-40B4-BE49-F238E27FC236}">
              <a16:creationId xmlns:a16="http://schemas.microsoft.com/office/drawing/2014/main" id="{B89C1464-3A3A-479C-8F0E-C7968ADEE7EC}"/>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3</xdr:row>
      <xdr:rowOff>0</xdr:rowOff>
    </xdr:from>
    <xdr:ext cx="184731" cy="264560"/>
    <xdr:sp macro="" textlink="">
      <xdr:nvSpPr>
        <xdr:cNvPr id="268" name="1 CuadroTexto">
          <a:extLst>
            <a:ext uri="{FF2B5EF4-FFF2-40B4-BE49-F238E27FC236}">
              <a16:creationId xmlns:a16="http://schemas.microsoft.com/office/drawing/2014/main" id="{5C3501D7-F813-4FE1-91BB-4F3707EEEBC3}"/>
            </a:ext>
          </a:extLst>
        </xdr:cNvPr>
        <xdr:cNvSpPr txBox="1"/>
      </xdr:nvSpPr>
      <xdr:spPr>
        <a:xfrm>
          <a:off x="1320695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69" name="3 CuadroTexto">
          <a:extLst>
            <a:ext uri="{FF2B5EF4-FFF2-40B4-BE49-F238E27FC236}">
              <a16:creationId xmlns:a16="http://schemas.microsoft.com/office/drawing/2014/main" id="{B1E8729C-F798-436A-B4B1-14BA97D5ED18}"/>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0" name="4 CuadroTexto">
          <a:extLst>
            <a:ext uri="{FF2B5EF4-FFF2-40B4-BE49-F238E27FC236}">
              <a16:creationId xmlns:a16="http://schemas.microsoft.com/office/drawing/2014/main" id="{86470CFE-FE0B-4847-9032-AFCEF35CB034}"/>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1" name="5 CuadroTexto">
          <a:extLst>
            <a:ext uri="{FF2B5EF4-FFF2-40B4-BE49-F238E27FC236}">
              <a16:creationId xmlns:a16="http://schemas.microsoft.com/office/drawing/2014/main" id="{425F2BD2-FB93-4A0C-A743-B8DBDDA09B2E}"/>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2" name="6 CuadroTexto">
          <a:extLst>
            <a:ext uri="{FF2B5EF4-FFF2-40B4-BE49-F238E27FC236}">
              <a16:creationId xmlns:a16="http://schemas.microsoft.com/office/drawing/2014/main" id="{4C0E5B55-6AE9-4196-A33C-2F41A9BEFEA9}"/>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3" name="7 CuadroTexto">
          <a:extLst>
            <a:ext uri="{FF2B5EF4-FFF2-40B4-BE49-F238E27FC236}">
              <a16:creationId xmlns:a16="http://schemas.microsoft.com/office/drawing/2014/main" id="{F4F0B51D-0DCF-4FB9-809D-9295E11D003E}"/>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4" name="8 CuadroTexto">
          <a:extLst>
            <a:ext uri="{FF2B5EF4-FFF2-40B4-BE49-F238E27FC236}">
              <a16:creationId xmlns:a16="http://schemas.microsoft.com/office/drawing/2014/main" id="{B37EEAF4-B646-4CD6-BDC8-0F7F78D2EEB5}"/>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5" name="9 CuadroTexto">
          <a:extLst>
            <a:ext uri="{FF2B5EF4-FFF2-40B4-BE49-F238E27FC236}">
              <a16:creationId xmlns:a16="http://schemas.microsoft.com/office/drawing/2014/main" id="{78525BE0-04C7-4943-9B1E-1FC184D35F57}"/>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6" name="10 CuadroTexto">
          <a:extLst>
            <a:ext uri="{FF2B5EF4-FFF2-40B4-BE49-F238E27FC236}">
              <a16:creationId xmlns:a16="http://schemas.microsoft.com/office/drawing/2014/main" id="{57A73481-606B-4514-8ED1-BE4B3FB1B043}"/>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7" name="11 CuadroTexto">
          <a:extLst>
            <a:ext uri="{FF2B5EF4-FFF2-40B4-BE49-F238E27FC236}">
              <a16:creationId xmlns:a16="http://schemas.microsoft.com/office/drawing/2014/main" id="{8313C8DD-4D79-4EBD-85E3-AF56C5F915DD}"/>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8" name="12 CuadroTexto">
          <a:extLst>
            <a:ext uri="{FF2B5EF4-FFF2-40B4-BE49-F238E27FC236}">
              <a16:creationId xmlns:a16="http://schemas.microsoft.com/office/drawing/2014/main" id="{385C9A5C-C80A-473E-AEF1-BCD443283A37}"/>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3</xdr:row>
      <xdr:rowOff>0</xdr:rowOff>
    </xdr:from>
    <xdr:ext cx="184731" cy="264560"/>
    <xdr:sp macro="" textlink="">
      <xdr:nvSpPr>
        <xdr:cNvPr id="279" name="3 CuadroTexto">
          <a:extLst>
            <a:ext uri="{FF2B5EF4-FFF2-40B4-BE49-F238E27FC236}">
              <a16:creationId xmlns:a16="http://schemas.microsoft.com/office/drawing/2014/main" id="{6D3F9573-74C4-468B-ADC5-286BEBDFC968}"/>
            </a:ext>
          </a:extLst>
        </xdr:cNvPr>
        <xdr:cNvSpPr txBox="1"/>
      </xdr:nvSpPr>
      <xdr:spPr>
        <a:xfrm>
          <a:off x="132488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0" name="1 CuadroTexto">
          <a:extLst>
            <a:ext uri="{FF2B5EF4-FFF2-40B4-BE49-F238E27FC236}">
              <a16:creationId xmlns:a16="http://schemas.microsoft.com/office/drawing/2014/main" id="{8C2BB7D5-EDD4-424A-A93C-114A369FC659}"/>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1" name="1 CuadroTexto">
          <a:extLst>
            <a:ext uri="{FF2B5EF4-FFF2-40B4-BE49-F238E27FC236}">
              <a16:creationId xmlns:a16="http://schemas.microsoft.com/office/drawing/2014/main" id="{4AF6C14B-75A2-478C-B139-16AB471ECA36}"/>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82" name="1 CuadroTexto">
          <a:extLst>
            <a:ext uri="{FF2B5EF4-FFF2-40B4-BE49-F238E27FC236}">
              <a16:creationId xmlns:a16="http://schemas.microsoft.com/office/drawing/2014/main" id="{3A6976DB-CD05-4B2F-A529-E8AD14ECD866}"/>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83" name="1 CuadroTexto">
          <a:extLst>
            <a:ext uri="{FF2B5EF4-FFF2-40B4-BE49-F238E27FC236}">
              <a16:creationId xmlns:a16="http://schemas.microsoft.com/office/drawing/2014/main" id="{FCC9CFDD-C525-442D-917B-A5A983EEEACF}"/>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84" name="1 CuadroTexto">
          <a:extLst>
            <a:ext uri="{FF2B5EF4-FFF2-40B4-BE49-F238E27FC236}">
              <a16:creationId xmlns:a16="http://schemas.microsoft.com/office/drawing/2014/main" id="{6CF41683-A58B-4ED0-9A55-B6D7D5B53C90}"/>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85" name="1 CuadroTexto">
          <a:extLst>
            <a:ext uri="{FF2B5EF4-FFF2-40B4-BE49-F238E27FC236}">
              <a16:creationId xmlns:a16="http://schemas.microsoft.com/office/drawing/2014/main" id="{89336A73-D6F2-4A2B-B1BF-A9D23B08147F}"/>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86" name="1 CuadroTexto">
          <a:extLst>
            <a:ext uri="{FF2B5EF4-FFF2-40B4-BE49-F238E27FC236}">
              <a16:creationId xmlns:a16="http://schemas.microsoft.com/office/drawing/2014/main" id="{B177FE11-1D65-4087-B37A-18A0ED4ADF72}"/>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87" name="1 CuadroTexto">
          <a:extLst>
            <a:ext uri="{FF2B5EF4-FFF2-40B4-BE49-F238E27FC236}">
              <a16:creationId xmlns:a16="http://schemas.microsoft.com/office/drawing/2014/main" id="{7FF6F2B8-F45A-4C76-BD3A-0A50103B96A6}"/>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8" name="1 CuadroTexto">
          <a:extLst>
            <a:ext uri="{FF2B5EF4-FFF2-40B4-BE49-F238E27FC236}">
              <a16:creationId xmlns:a16="http://schemas.microsoft.com/office/drawing/2014/main" id="{D11687D6-F8F6-4D59-A8D2-79EFCEE48581}"/>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9" name="1 CuadroTexto">
          <a:extLst>
            <a:ext uri="{FF2B5EF4-FFF2-40B4-BE49-F238E27FC236}">
              <a16:creationId xmlns:a16="http://schemas.microsoft.com/office/drawing/2014/main" id="{D7D3BFEF-1543-4A83-BF99-697329E3FECD}"/>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90" name="1 CuadroTexto">
          <a:extLst>
            <a:ext uri="{FF2B5EF4-FFF2-40B4-BE49-F238E27FC236}">
              <a16:creationId xmlns:a16="http://schemas.microsoft.com/office/drawing/2014/main" id="{DD847157-B7AA-49EF-A0B2-015DB46E8D68}"/>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91" name="1 CuadroTexto">
          <a:extLst>
            <a:ext uri="{FF2B5EF4-FFF2-40B4-BE49-F238E27FC236}">
              <a16:creationId xmlns:a16="http://schemas.microsoft.com/office/drawing/2014/main" id="{175ADE90-7A03-46BC-99D9-E1BA9ED305B2}"/>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92" name="1 CuadroTexto">
          <a:extLst>
            <a:ext uri="{FF2B5EF4-FFF2-40B4-BE49-F238E27FC236}">
              <a16:creationId xmlns:a16="http://schemas.microsoft.com/office/drawing/2014/main" id="{9BF36D63-EEEF-405D-B981-528F6C6942C7}"/>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93" name="1 CuadroTexto">
          <a:extLst>
            <a:ext uri="{FF2B5EF4-FFF2-40B4-BE49-F238E27FC236}">
              <a16:creationId xmlns:a16="http://schemas.microsoft.com/office/drawing/2014/main" id="{3AB69DCD-CBA1-420B-AFC4-AE42E4E2A9E8}"/>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94" name="1 CuadroTexto">
          <a:extLst>
            <a:ext uri="{FF2B5EF4-FFF2-40B4-BE49-F238E27FC236}">
              <a16:creationId xmlns:a16="http://schemas.microsoft.com/office/drawing/2014/main" id="{B0B109BA-C13A-4BE3-991B-4FF6E20044EA}"/>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95" name="1 CuadroTexto">
          <a:extLst>
            <a:ext uri="{FF2B5EF4-FFF2-40B4-BE49-F238E27FC236}">
              <a16:creationId xmlns:a16="http://schemas.microsoft.com/office/drawing/2014/main" id="{48B81FBF-7D67-4BE9-BD12-D285CEB7C645}"/>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6" name="3 CuadroTexto">
          <a:extLst>
            <a:ext uri="{FF2B5EF4-FFF2-40B4-BE49-F238E27FC236}">
              <a16:creationId xmlns:a16="http://schemas.microsoft.com/office/drawing/2014/main" id="{F463216E-ACB9-4FF9-BBA6-41FD45FF083D}"/>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7" name="4 CuadroTexto">
          <a:extLst>
            <a:ext uri="{FF2B5EF4-FFF2-40B4-BE49-F238E27FC236}">
              <a16:creationId xmlns:a16="http://schemas.microsoft.com/office/drawing/2014/main" id="{6E67FE39-5E58-4A4C-889D-3E5383E961DC}"/>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8" name="5 CuadroTexto">
          <a:extLst>
            <a:ext uri="{FF2B5EF4-FFF2-40B4-BE49-F238E27FC236}">
              <a16:creationId xmlns:a16="http://schemas.microsoft.com/office/drawing/2014/main" id="{590D106A-9C9D-44CD-A578-A3F82916687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9" name="6 CuadroTexto">
          <a:extLst>
            <a:ext uri="{FF2B5EF4-FFF2-40B4-BE49-F238E27FC236}">
              <a16:creationId xmlns:a16="http://schemas.microsoft.com/office/drawing/2014/main" id="{A10F30CA-F6DD-4AD3-A25B-DFA2CA270D09}"/>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0" name="7 CuadroTexto">
          <a:extLst>
            <a:ext uri="{FF2B5EF4-FFF2-40B4-BE49-F238E27FC236}">
              <a16:creationId xmlns:a16="http://schemas.microsoft.com/office/drawing/2014/main" id="{9B111A70-81C4-44F0-B3A2-71FC9434D3B1}"/>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1" name="8 CuadroTexto">
          <a:extLst>
            <a:ext uri="{FF2B5EF4-FFF2-40B4-BE49-F238E27FC236}">
              <a16:creationId xmlns:a16="http://schemas.microsoft.com/office/drawing/2014/main" id="{04D04D47-E290-460C-B1A5-4FF5CBADF9A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2" name="9 CuadroTexto">
          <a:extLst>
            <a:ext uri="{FF2B5EF4-FFF2-40B4-BE49-F238E27FC236}">
              <a16:creationId xmlns:a16="http://schemas.microsoft.com/office/drawing/2014/main" id="{66268EAD-0DE7-40D3-9F0C-89FA7B907932}"/>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3" name="10 CuadroTexto">
          <a:extLst>
            <a:ext uri="{FF2B5EF4-FFF2-40B4-BE49-F238E27FC236}">
              <a16:creationId xmlns:a16="http://schemas.microsoft.com/office/drawing/2014/main" id="{922526E1-964A-467A-A98A-93073583386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4" name="11 CuadroTexto">
          <a:extLst>
            <a:ext uri="{FF2B5EF4-FFF2-40B4-BE49-F238E27FC236}">
              <a16:creationId xmlns:a16="http://schemas.microsoft.com/office/drawing/2014/main" id="{08E7606A-EC99-4B75-A7C9-319E790DAE8E}"/>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5" name="12 CuadroTexto">
          <a:extLst>
            <a:ext uri="{FF2B5EF4-FFF2-40B4-BE49-F238E27FC236}">
              <a16:creationId xmlns:a16="http://schemas.microsoft.com/office/drawing/2014/main" id="{DBF7F2A4-4F1E-4F4B-BF46-177951DE888F}"/>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306" name="1 CuadroTexto">
          <a:extLst>
            <a:ext uri="{FF2B5EF4-FFF2-40B4-BE49-F238E27FC236}">
              <a16:creationId xmlns:a16="http://schemas.microsoft.com/office/drawing/2014/main" id="{0141909E-6F05-4142-8273-88FBF5A9D266}"/>
            </a:ext>
          </a:extLst>
        </xdr:cNvPr>
        <xdr:cNvSpPr txBox="1"/>
      </xdr:nvSpPr>
      <xdr:spPr>
        <a:xfrm>
          <a:off x="132145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7" name="3 CuadroTexto">
          <a:extLst>
            <a:ext uri="{FF2B5EF4-FFF2-40B4-BE49-F238E27FC236}">
              <a16:creationId xmlns:a16="http://schemas.microsoft.com/office/drawing/2014/main" id="{7CCECF54-CBC4-4810-9355-1EBD5E3598B9}"/>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8" name="4 CuadroTexto">
          <a:extLst>
            <a:ext uri="{FF2B5EF4-FFF2-40B4-BE49-F238E27FC236}">
              <a16:creationId xmlns:a16="http://schemas.microsoft.com/office/drawing/2014/main" id="{68085D4C-B1BF-4A93-AC83-2106C221C8FB}"/>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9" name="5 CuadroTexto">
          <a:extLst>
            <a:ext uri="{FF2B5EF4-FFF2-40B4-BE49-F238E27FC236}">
              <a16:creationId xmlns:a16="http://schemas.microsoft.com/office/drawing/2014/main" id="{214DF837-56C3-42AF-A228-B46A8BFEB457}"/>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0" name="6 CuadroTexto">
          <a:extLst>
            <a:ext uri="{FF2B5EF4-FFF2-40B4-BE49-F238E27FC236}">
              <a16:creationId xmlns:a16="http://schemas.microsoft.com/office/drawing/2014/main" id="{70B960D3-8FA7-47E4-B505-FA87DB69ADA6}"/>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1" name="7 CuadroTexto">
          <a:extLst>
            <a:ext uri="{FF2B5EF4-FFF2-40B4-BE49-F238E27FC236}">
              <a16:creationId xmlns:a16="http://schemas.microsoft.com/office/drawing/2014/main" id="{8B641BD3-6C26-4586-9480-57D1DAF15AE5}"/>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2" name="8 CuadroTexto">
          <a:extLst>
            <a:ext uri="{FF2B5EF4-FFF2-40B4-BE49-F238E27FC236}">
              <a16:creationId xmlns:a16="http://schemas.microsoft.com/office/drawing/2014/main" id="{AE03443D-871A-4F6E-ACF0-63048CE497F0}"/>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3" name="9 CuadroTexto">
          <a:extLst>
            <a:ext uri="{FF2B5EF4-FFF2-40B4-BE49-F238E27FC236}">
              <a16:creationId xmlns:a16="http://schemas.microsoft.com/office/drawing/2014/main" id="{E2741B97-0E1A-47FA-8E75-0FC8FE7103DC}"/>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4" name="10 CuadroTexto">
          <a:extLst>
            <a:ext uri="{FF2B5EF4-FFF2-40B4-BE49-F238E27FC236}">
              <a16:creationId xmlns:a16="http://schemas.microsoft.com/office/drawing/2014/main" id="{13C48D97-7F96-4826-89D4-6D99A3BE3845}"/>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5" name="11 CuadroTexto">
          <a:extLst>
            <a:ext uri="{FF2B5EF4-FFF2-40B4-BE49-F238E27FC236}">
              <a16:creationId xmlns:a16="http://schemas.microsoft.com/office/drawing/2014/main" id="{9E19D994-2A5D-4FFD-92BF-0923EEA9E2EB}"/>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6" name="12 CuadroTexto">
          <a:extLst>
            <a:ext uri="{FF2B5EF4-FFF2-40B4-BE49-F238E27FC236}">
              <a16:creationId xmlns:a16="http://schemas.microsoft.com/office/drawing/2014/main" id="{2BDC8D09-1894-4003-996B-218DA78314DC}"/>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317" name="1 CuadroTexto">
          <a:extLst>
            <a:ext uri="{FF2B5EF4-FFF2-40B4-BE49-F238E27FC236}">
              <a16:creationId xmlns:a16="http://schemas.microsoft.com/office/drawing/2014/main" id="{7D923AA1-5F6B-498C-9DDF-2A8D3E2108E6}"/>
            </a:ext>
          </a:extLst>
        </xdr:cNvPr>
        <xdr:cNvSpPr txBox="1"/>
      </xdr:nvSpPr>
      <xdr:spPr>
        <a:xfrm>
          <a:off x="1320695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18" name="3 CuadroTexto">
          <a:extLst>
            <a:ext uri="{FF2B5EF4-FFF2-40B4-BE49-F238E27FC236}">
              <a16:creationId xmlns:a16="http://schemas.microsoft.com/office/drawing/2014/main" id="{A8003963-E450-4393-8F07-29D177AF6F7D}"/>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19" name="4 CuadroTexto">
          <a:extLst>
            <a:ext uri="{FF2B5EF4-FFF2-40B4-BE49-F238E27FC236}">
              <a16:creationId xmlns:a16="http://schemas.microsoft.com/office/drawing/2014/main" id="{157AF238-34B7-4899-97C1-DECAE6F19310}"/>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0" name="5 CuadroTexto">
          <a:extLst>
            <a:ext uri="{FF2B5EF4-FFF2-40B4-BE49-F238E27FC236}">
              <a16:creationId xmlns:a16="http://schemas.microsoft.com/office/drawing/2014/main" id="{9D0BBE2D-F567-4225-AC2E-5C06CE96A25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1" name="6 CuadroTexto">
          <a:extLst>
            <a:ext uri="{FF2B5EF4-FFF2-40B4-BE49-F238E27FC236}">
              <a16:creationId xmlns:a16="http://schemas.microsoft.com/office/drawing/2014/main" id="{FA92C983-E8FB-4A43-80B3-749DF4D18E1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2" name="7 CuadroTexto">
          <a:extLst>
            <a:ext uri="{FF2B5EF4-FFF2-40B4-BE49-F238E27FC236}">
              <a16:creationId xmlns:a16="http://schemas.microsoft.com/office/drawing/2014/main" id="{0DA7CF48-6729-4143-880B-14876863E587}"/>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3" name="8 CuadroTexto">
          <a:extLst>
            <a:ext uri="{FF2B5EF4-FFF2-40B4-BE49-F238E27FC236}">
              <a16:creationId xmlns:a16="http://schemas.microsoft.com/office/drawing/2014/main" id="{3499DA33-20C9-47B5-8499-1558755420A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4" name="9 CuadroTexto">
          <a:extLst>
            <a:ext uri="{FF2B5EF4-FFF2-40B4-BE49-F238E27FC236}">
              <a16:creationId xmlns:a16="http://schemas.microsoft.com/office/drawing/2014/main" id="{60B8D7C9-D604-4379-84D3-3BC15F4EF72D}"/>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5" name="10 CuadroTexto">
          <a:extLst>
            <a:ext uri="{FF2B5EF4-FFF2-40B4-BE49-F238E27FC236}">
              <a16:creationId xmlns:a16="http://schemas.microsoft.com/office/drawing/2014/main" id="{69C6B1B5-B525-48F2-B790-3C75A9B0ABCF}"/>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6" name="11 CuadroTexto">
          <a:extLst>
            <a:ext uri="{FF2B5EF4-FFF2-40B4-BE49-F238E27FC236}">
              <a16:creationId xmlns:a16="http://schemas.microsoft.com/office/drawing/2014/main" id="{E5CE162A-3AA2-448F-897F-079A7B6540DF}"/>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7" name="12 CuadroTexto">
          <a:extLst>
            <a:ext uri="{FF2B5EF4-FFF2-40B4-BE49-F238E27FC236}">
              <a16:creationId xmlns:a16="http://schemas.microsoft.com/office/drawing/2014/main" id="{B4018C3A-148A-4057-B77C-376E6029C27E}"/>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328" name="3 CuadroTexto">
          <a:extLst>
            <a:ext uri="{FF2B5EF4-FFF2-40B4-BE49-F238E27FC236}">
              <a16:creationId xmlns:a16="http://schemas.microsoft.com/office/drawing/2014/main" id="{B8FDBE9C-7509-478D-B45B-5AF2D1063890}"/>
            </a:ext>
          </a:extLst>
        </xdr:cNvPr>
        <xdr:cNvSpPr txBox="1"/>
      </xdr:nvSpPr>
      <xdr:spPr>
        <a:xfrm>
          <a:off x="132488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29" name="1 CuadroTexto">
          <a:extLst>
            <a:ext uri="{FF2B5EF4-FFF2-40B4-BE49-F238E27FC236}">
              <a16:creationId xmlns:a16="http://schemas.microsoft.com/office/drawing/2014/main" id="{2A85C879-CD5B-4D0D-BDC6-4EE25242A01A}"/>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0" name="1 CuadroTexto">
          <a:extLst>
            <a:ext uri="{FF2B5EF4-FFF2-40B4-BE49-F238E27FC236}">
              <a16:creationId xmlns:a16="http://schemas.microsoft.com/office/drawing/2014/main" id="{C442A62B-46FD-49A1-9CBF-E766E36CC3AD}"/>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1" name="1 CuadroTexto">
          <a:extLst>
            <a:ext uri="{FF2B5EF4-FFF2-40B4-BE49-F238E27FC236}">
              <a16:creationId xmlns:a16="http://schemas.microsoft.com/office/drawing/2014/main" id="{446312F5-4EED-4C44-8B9E-7AA2064386D1}"/>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2" name="1 CuadroTexto">
          <a:extLst>
            <a:ext uri="{FF2B5EF4-FFF2-40B4-BE49-F238E27FC236}">
              <a16:creationId xmlns:a16="http://schemas.microsoft.com/office/drawing/2014/main" id="{A908E4A0-2BA0-4094-B1A6-09CC70930AC4}"/>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33" name="1 CuadroTexto">
          <a:extLst>
            <a:ext uri="{FF2B5EF4-FFF2-40B4-BE49-F238E27FC236}">
              <a16:creationId xmlns:a16="http://schemas.microsoft.com/office/drawing/2014/main" id="{AC33B5CA-FA4B-4EE7-98AF-A209EAC8FEAE}"/>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34" name="1 CuadroTexto">
          <a:extLst>
            <a:ext uri="{FF2B5EF4-FFF2-40B4-BE49-F238E27FC236}">
              <a16:creationId xmlns:a16="http://schemas.microsoft.com/office/drawing/2014/main" id="{5BEC05E4-3854-4BC1-AFBF-4C17BF1BBDF8}"/>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35" name="1 CuadroTexto">
          <a:extLst>
            <a:ext uri="{FF2B5EF4-FFF2-40B4-BE49-F238E27FC236}">
              <a16:creationId xmlns:a16="http://schemas.microsoft.com/office/drawing/2014/main" id="{9723B849-810F-41B2-A5A4-0310C1649467}"/>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36" name="1 CuadroTexto">
          <a:extLst>
            <a:ext uri="{FF2B5EF4-FFF2-40B4-BE49-F238E27FC236}">
              <a16:creationId xmlns:a16="http://schemas.microsoft.com/office/drawing/2014/main" id="{F932BA2B-A7E3-4033-964A-71AAA75C5988}"/>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7" name="1 CuadroTexto">
          <a:extLst>
            <a:ext uri="{FF2B5EF4-FFF2-40B4-BE49-F238E27FC236}">
              <a16:creationId xmlns:a16="http://schemas.microsoft.com/office/drawing/2014/main" id="{CEB1C591-799C-4022-BEC3-0846C1333F79}"/>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8" name="1 CuadroTexto">
          <a:extLst>
            <a:ext uri="{FF2B5EF4-FFF2-40B4-BE49-F238E27FC236}">
              <a16:creationId xmlns:a16="http://schemas.microsoft.com/office/drawing/2014/main" id="{A8173BDD-5F05-4F51-A19A-CF4C0F104FD7}"/>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9" name="1 CuadroTexto">
          <a:extLst>
            <a:ext uri="{FF2B5EF4-FFF2-40B4-BE49-F238E27FC236}">
              <a16:creationId xmlns:a16="http://schemas.microsoft.com/office/drawing/2014/main" id="{123DA0DD-D852-4B6B-8944-5DB7B40FAA66}"/>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40" name="1 CuadroTexto">
          <a:extLst>
            <a:ext uri="{FF2B5EF4-FFF2-40B4-BE49-F238E27FC236}">
              <a16:creationId xmlns:a16="http://schemas.microsoft.com/office/drawing/2014/main" id="{DB89676F-72FC-4584-9E6E-EA6336BE38F8}"/>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41" name="1 CuadroTexto">
          <a:extLst>
            <a:ext uri="{FF2B5EF4-FFF2-40B4-BE49-F238E27FC236}">
              <a16:creationId xmlns:a16="http://schemas.microsoft.com/office/drawing/2014/main" id="{3500125F-1FE1-49CF-AF89-4F2DE057601E}"/>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42" name="1 CuadroTexto">
          <a:extLst>
            <a:ext uri="{FF2B5EF4-FFF2-40B4-BE49-F238E27FC236}">
              <a16:creationId xmlns:a16="http://schemas.microsoft.com/office/drawing/2014/main" id="{E3F98CE0-C03F-44D0-A1FB-A5732ADCA7F2}"/>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43" name="1 CuadroTexto">
          <a:extLst>
            <a:ext uri="{FF2B5EF4-FFF2-40B4-BE49-F238E27FC236}">
              <a16:creationId xmlns:a16="http://schemas.microsoft.com/office/drawing/2014/main" id="{5088048D-3CB2-4EDB-A588-A94D9D5B8616}"/>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44" name="1 CuadroTexto">
          <a:extLst>
            <a:ext uri="{FF2B5EF4-FFF2-40B4-BE49-F238E27FC236}">
              <a16:creationId xmlns:a16="http://schemas.microsoft.com/office/drawing/2014/main" id="{1BE197E3-0515-467F-868E-077A56FBFFAB}"/>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5" name="3 CuadroTexto">
          <a:extLst>
            <a:ext uri="{FF2B5EF4-FFF2-40B4-BE49-F238E27FC236}">
              <a16:creationId xmlns:a16="http://schemas.microsoft.com/office/drawing/2014/main" id="{55819287-D212-4D9C-B5D2-239DB2AD179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6" name="4 CuadroTexto">
          <a:extLst>
            <a:ext uri="{FF2B5EF4-FFF2-40B4-BE49-F238E27FC236}">
              <a16:creationId xmlns:a16="http://schemas.microsoft.com/office/drawing/2014/main" id="{302BD391-0EFE-47F3-BA54-0717CA796DC5}"/>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7" name="5 CuadroTexto">
          <a:extLst>
            <a:ext uri="{FF2B5EF4-FFF2-40B4-BE49-F238E27FC236}">
              <a16:creationId xmlns:a16="http://schemas.microsoft.com/office/drawing/2014/main" id="{A11A865E-D259-4CBC-B355-87590B0B5A5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8" name="6 CuadroTexto">
          <a:extLst>
            <a:ext uri="{FF2B5EF4-FFF2-40B4-BE49-F238E27FC236}">
              <a16:creationId xmlns:a16="http://schemas.microsoft.com/office/drawing/2014/main" id="{85EE6DE5-F1EF-4068-8206-2920E8889C8F}"/>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9" name="7 CuadroTexto">
          <a:extLst>
            <a:ext uri="{FF2B5EF4-FFF2-40B4-BE49-F238E27FC236}">
              <a16:creationId xmlns:a16="http://schemas.microsoft.com/office/drawing/2014/main" id="{AF8F4835-0C9C-4D70-A2C1-B53EC1719426}"/>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0" name="8 CuadroTexto">
          <a:extLst>
            <a:ext uri="{FF2B5EF4-FFF2-40B4-BE49-F238E27FC236}">
              <a16:creationId xmlns:a16="http://schemas.microsoft.com/office/drawing/2014/main" id="{AD55D776-13AE-4D79-8569-824005A79059}"/>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1" name="9 CuadroTexto">
          <a:extLst>
            <a:ext uri="{FF2B5EF4-FFF2-40B4-BE49-F238E27FC236}">
              <a16:creationId xmlns:a16="http://schemas.microsoft.com/office/drawing/2014/main" id="{756F9206-7DC7-4EE7-B1FB-0FD7B2AAE7D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2" name="10 CuadroTexto">
          <a:extLst>
            <a:ext uri="{FF2B5EF4-FFF2-40B4-BE49-F238E27FC236}">
              <a16:creationId xmlns:a16="http://schemas.microsoft.com/office/drawing/2014/main" id="{365C8D75-E718-4AE7-8F34-E3833629EE68}"/>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3" name="11 CuadroTexto">
          <a:extLst>
            <a:ext uri="{FF2B5EF4-FFF2-40B4-BE49-F238E27FC236}">
              <a16:creationId xmlns:a16="http://schemas.microsoft.com/office/drawing/2014/main" id="{DC604326-7A05-4D3A-9874-781BA0BDCE18}"/>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4" name="12 CuadroTexto">
          <a:extLst>
            <a:ext uri="{FF2B5EF4-FFF2-40B4-BE49-F238E27FC236}">
              <a16:creationId xmlns:a16="http://schemas.microsoft.com/office/drawing/2014/main" id="{A6702460-DA99-4C53-8EFA-9C1795B3D8A4}"/>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355" name="1 CuadroTexto">
          <a:extLst>
            <a:ext uri="{FF2B5EF4-FFF2-40B4-BE49-F238E27FC236}">
              <a16:creationId xmlns:a16="http://schemas.microsoft.com/office/drawing/2014/main" id="{B3383869-3FF7-4857-95E6-FE5331A7D003}"/>
            </a:ext>
          </a:extLst>
        </xdr:cNvPr>
        <xdr:cNvSpPr txBox="1"/>
      </xdr:nvSpPr>
      <xdr:spPr>
        <a:xfrm>
          <a:off x="132145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6" name="3 CuadroTexto">
          <a:extLst>
            <a:ext uri="{FF2B5EF4-FFF2-40B4-BE49-F238E27FC236}">
              <a16:creationId xmlns:a16="http://schemas.microsoft.com/office/drawing/2014/main" id="{CEA8FE24-48D2-4854-A2BC-1D692299DAB1}"/>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7" name="4 CuadroTexto">
          <a:extLst>
            <a:ext uri="{FF2B5EF4-FFF2-40B4-BE49-F238E27FC236}">
              <a16:creationId xmlns:a16="http://schemas.microsoft.com/office/drawing/2014/main" id="{6C689080-7ED7-4F5E-966D-D7AB5460146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8" name="5 CuadroTexto">
          <a:extLst>
            <a:ext uri="{FF2B5EF4-FFF2-40B4-BE49-F238E27FC236}">
              <a16:creationId xmlns:a16="http://schemas.microsoft.com/office/drawing/2014/main" id="{0B70A325-2621-49CA-96FB-67F4BF05102A}"/>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9" name="6 CuadroTexto">
          <a:extLst>
            <a:ext uri="{FF2B5EF4-FFF2-40B4-BE49-F238E27FC236}">
              <a16:creationId xmlns:a16="http://schemas.microsoft.com/office/drawing/2014/main" id="{65DF9B63-A5A7-47B1-A930-8B3B06406861}"/>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0" name="7 CuadroTexto">
          <a:extLst>
            <a:ext uri="{FF2B5EF4-FFF2-40B4-BE49-F238E27FC236}">
              <a16:creationId xmlns:a16="http://schemas.microsoft.com/office/drawing/2014/main" id="{2A8D1BA5-A35D-4AFD-B9C7-C2495A860F1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1" name="8 CuadroTexto">
          <a:extLst>
            <a:ext uri="{FF2B5EF4-FFF2-40B4-BE49-F238E27FC236}">
              <a16:creationId xmlns:a16="http://schemas.microsoft.com/office/drawing/2014/main" id="{1F0056E5-889A-442A-8A9A-25F22F7B6B63}"/>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2" name="9 CuadroTexto">
          <a:extLst>
            <a:ext uri="{FF2B5EF4-FFF2-40B4-BE49-F238E27FC236}">
              <a16:creationId xmlns:a16="http://schemas.microsoft.com/office/drawing/2014/main" id="{96F18BD5-5395-4226-B903-BF82B1DD1D06}"/>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3" name="10 CuadroTexto">
          <a:extLst>
            <a:ext uri="{FF2B5EF4-FFF2-40B4-BE49-F238E27FC236}">
              <a16:creationId xmlns:a16="http://schemas.microsoft.com/office/drawing/2014/main" id="{641FAC74-D063-42A0-9E9F-6A84D700CF2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4" name="11 CuadroTexto">
          <a:extLst>
            <a:ext uri="{FF2B5EF4-FFF2-40B4-BE49-F238E27FC236}">
              <a16:creationId xmlns:a16="http://schemas.microsoft.com/office/drawing/2014/main" id="{F5B7E67A-97F0-414B-B6A8-218D44BF94E0}"/>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5" name="12 CuadroTexto">
          <a:extLst>
            <a:ext uri="{FF2B5EF4-FFF2-40B4-BE49-F238E27FC236}">
              <a16:creationId xmlns:a16="http://schemas.microsoft.com/office/drawing/2014/main" id="{B16EDEE1-2647-438C-8903-2BC712943A38}"/>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366" name="1 CuadroTexto">
          <a:extLst>
            <a:ext uri="{FF2B5EF4-FFF2-40B4-BE49-F238E27FC236}">
              <a16:creationId xmlns:a16="http://schemas.microsoft.com/office/drawing/2014/main" id="{9371489D-8E0B-47A1-954E-0D8CFC18DC97}"/>
            </a:ext>
          </a:extLst>
        </xdr:cNvPr>
        <xdr:cNvSpPr txBox="1"/>
      </xdr:nvSpPr>
      <xdr:spPr>
        <a:xfrm>
          <a:off x="1320695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7" name="3 CuadroTexto">
          <a:extLst>
            <a:ext uri="{FF2B5EF4-FFF2-40B4-BE49-F238E27FC236}">
              <a16:creationId xmlns:a16="http://schemas.microsoft.com/office/drawing/2014/main" id="{1DD4278A-4900-4196-BB43-88D6D6A78119}"/>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8" name="4 CuadroTexto">
          <a:extLst>
            <a:ext uri="{FF2B5EF4-FFF2-40B4-BE49-F238E27FC236}">
              <a16:creationId xmlns:a16="http://schemas.microsoft.com/office/drawing/2014/main" id="{6C57456E-7E7A-48D6-9E93-223B4F8D6BB0}"/>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9" name="5 CuadroTexto">
          <a:extLst>
            <a:ext uri="{FF2B5EF4-FFF2-40B4-BE49-F238E27FC236}">
              <a16:creationId xmlns:a16="http://schemas.microsoft.com/office/drawing/2014/main" id="{AA48975D-750A-43AB-BE0B-5BF0CBEF9FE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0" name="6 CuadroTexto">
          <a:extLst>
            <a:ext uri="{FF2B5EF4-FFF2-40B4-BE49-F238E27FC236}">
              <a16:creationId xmlns:a16="http://schemas.microsoft.com/office/drawing/2014/main" id="{CD1679A1-F67E-4D22-AE8F-745B90B78B3C}"/>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1" name="7 CuadroTexto">
          <a:extLst>
            <a:ext uri="{FF2B5EF4-FFF2-40B4-BE49-F238E27FC236}">
              <a16:creationId xmlns:a16="http://schemas.microsoft.com/office/drawing/2014/main" id="{779AC3B9-B8AF-4DA3-95F4-C9F73A39645A}"/>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2" name="8 CuadroTexto">
          <a:extLst>
            <a:ext uri="{FF2B5EF4-FFF2-40B4-BE49-F238E27FC236}">
              <a16:creationId xmlns:a16="http://schemas.microsoft.com/office/drawing/2014/main" id="{828FFB72-CF54-458A-B486-00F1AA9C4EEE}"/>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3" name="9 CuadroTexto">
          <a:extLst>
            <a:ext uri="{FF2B5EF4-FFF2-40B4-BE49-F238E27FC236}">
              <a16:creationId xmlns:a16="http://schemas.microsoft.com/office/drawing/2014/main" id="{51344281-1770-4705-9797-3A5A021E9A3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4" name="10 CuadroTexto">
          <a:extLst>
            <a:ext uri="{FF2B5EF4-FFF2-40B4-BE49-F238E27FC236}">
              <a16:creationId xmlns:a16="http://schemas.microsoft.com/office/drawing/2014/main" id="{75697FF8-177E-4358-A528-623608AAD714}"/>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5" name="11 CuadroTexto">
          <a:extLst>
            <a:ext uri="{FF2B5EF4-FFF2-40B4-BE49-F238E27FC236}">
              <a16:creationId xmlns:a16="http://schemas.microsoft.com/office/drawing/2014/main" id="{0513F58D-A3B0-4B4A-AB67-AB77BB3D5A79}"/>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6" name="12 CuadroTexto">
          <a:extLst>
            <a:ext uri="{FF2B5EF4-FFF2-40B4-BE49-F238E27FC236}">
              <a16:creationId xmlns:a16="http://schemas.microsoft.com/office/drawing/2014/main" id="{6F12F296-13E6-4CBC-A4E6-AB367DFBDCE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377" name="3 CuadroTexto">
          <a:extLst>
            <a:ext uri="{FF2B5EF4-FFF2-40B4-BE49-F238E27FC236}">
              <a16:creationId xmlns:a16="http://schemas.microsoft.com/office/drawing/2014/main" id="{2DC49AC9-96A7-486F-8F36-C81B67472A37}"/>
            </a:ext>
          </a:extLst>
        </xdr:cNvPr>
        <xdr:cNvSpPr txBox="1"/>
      </xdr:nvSpPr>
      <xdr:spPr>
        <a:xfrm>
          <a:off x="132488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78" name="1 CuadroTexto">
          <a:extLst>
            <a:ext uri="{FF2B5EF4-FFF2-40B4-BE49-F238E27FC236}">
              <a16:creationId xmlns:a16="http://schemas.microsoft.com/office/drawing/2014/main" id="{74784461-1D57-4622-8431-E2B4AFEBBF4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79" name="1 CuadroTexto">
          <a:extLst>
            <a:ext uri="{FF2B5EF4-FFF2-40B4-BE49-F238E27FC236}">
              <a16:creationId xmlns:a16="http://schemas.microsoft.com/office/drawing/2014/main" id="{D03A0453-FEC0-4E6F-BC8C-C6BFAE22BF05}"/>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0" name="1 CuadroTexto">
          <a:extLst>
            <a:ext uri="{FF2B5EF4-FFF2-40B4-BE49-F238E27FC236}">
              <a16:creationId xmlns:a16="http://schemas.microsoft.com/office/drawing/2014/main" id="{D6636F9A-5978-47B6-B4B6-45FCB7068A8A}"/>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1" name="1 CuadroTexto">
          <a:extLst>
            <a:ext uri="{FF2B5EF4-FFF2-40B4-BE49-F238E27FC236}">
              <a16:creationId xmlns:a16="http://schemas.microsoft.com/office/drawing/2014/main" id="{0CBA2268-6FBC-456F-83DD-40D739D28EDC}"/>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82" name="1 CuadroTexto">
          <a:extLst>
            <a:ext uri="{FF2B5EF4-FFF2-40B4-BE49-F238E27FC236}">
              <a16:creationId xmlns:a16="http://schemas.microsoft.com/office/drawing/2014/main" id="{A8F6B774-2D42-4025-959A-891968C90278}"/>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83" name="1 CuadroTexto">
          <a:extLst>
            <a:ext uri="{FF2B5EF4-FFF2-40B4-BE49-F238E27FC236}">
              <a16:creationId xmlns:a16="http://schemas.microsoft.com/office/drawing/2014/main" id="{ACE7F288-F7D6-44FC-BC29-94378A958979}"/>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84" name="1 CuadroTexto">
          <a:extLst>
            <a:ext uri="{FF2B5EF4-FFF2-40B4-BE49-F238E27FC236}">
              <a16:creationId xmlns:a16="http://schemas.microsoft.com/office/drawing/2014/main" id="{1D320FFB-2A73-45BD-ABBE-463D7FD0FBAE}"/>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85" name="1 CuadroTexto">
          <a:extLst>
            <a:ext uri="{FF2B5EF4-FFF2-40B4-BE49-F238E27FC236}">
              <a16:creationId xmlns:a16="http://schemas.microsoft.com/office/drawing/2014/main" id="{07664CC6-C139-4D58-A201-B101FEF8EC3D}"/>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86" name="1 CuadroTexto">
          <a:extLst>
            <a:ext uri="{FF2B5EF4-FFF2-40B4-BE49-F238E27FC236}">
              <a16:creationId xmlns:a16="http://schemas.microsoft.com/office/drawing/2014/main" id="{308674B7-5694-418A-A29B-21EB2861881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87" name="1 CuadroTexto">
          <a:extLst>
            <a:ext uri="{FF2B5EF4-FFF2-40B4-BE49-F238E27FC236}">
              <a16:creationId xmlns:a16="http://schemas.microsoft.com/office/drawing/2014/main" id="{AA9B3808-BC3B-4EDF-863B-22DF6F55BB6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8" name="1 CuadroTexto">
          <a:extLst>
            <a:ext uri="{FF2B5EF4-FFF2-40B4-BE49-F238E27FC236}">
              <a16:creationId xmlns:a16="http://schemas.microsoft.com/office/drawing/2014/main" id="{4EB52735-9977-45C5-A3C0-195E3B938EF1}"/>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9" name="1 CuadroTexto">
          <a:extLst>
            <a:ext uri="{FF2B5EF4-FFF2-40B4-BE49-F238E27FC236}">
              <a16:creationId xmlns:a16="http://schemas.microsoft.com/office/drawing/2014/main" id="{1F30B2DB-3450-421C-B25A-60915CD5D8A2}"/>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90" name="1 CuadroTexto">
          <a:extLst>
            <a:ext uri="{FF2B5EF4-FFF2-40B4-BE49-F238E27FC236}">
              <a16:creationId xmlns:a16="http://schemas.microsoft.com/office/drawing/2014/main" id="{4BE51DBC-86B2-4F8E-B43D-44A5CED2FB6F}"/>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91" name="1 CuadroTexto">
          <a:extLst>
            <a:ext uri="{FF2B5EF4-FFF2-40B4-BE49-F238E27FC236}">
              <a16:creationId xmlns:a16="http://schemas.microsoft.com/office/drawing/2014/main" id="{41CBD97A-EDC3-489C-B3FF-1BE817E83D9C}"/>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92" name="1 CuadroTexto">
          <a:extLst>
            <a:ext uri="{FF2B5EF4-FFF2-40B4-BE49-F238E27FC236}">
              <a16:creationId xmlns:a16="http://schemas.microsoft.com/office/drawing/2014/main" id="{B55F3D3B-2DBB-43B2-85EE-E1DF19B8B83A}"/>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0</xdr:colOff>
      <xdr:row>0</xdr:row>
      <xdr:rowOff>47624</xdr:rowOff>
    </xdr:from>
    <xdr:to>
      <xdr:col>2</xdr:col>
      <xdr:colOff>60411</xdr:colOff>
      <xdr:row>2</xdr:row>
      <xdr:rowOff>365624</xdr:rowOff>
    </xdr:to>
    <xdr:pic>
      <xdr:nvPicPr>
        <xdr:cNvPr id="394" name="Imagen 393">
          <a:extLst>
            <a:ext uri="{FF2B5EF4-FFF2-40B4-BE49-F238E27FC236}">
              <a16:creationId xmlns:a16="http://schemas.microsoft.com/office/drawing/2014/main" id="{744D5136-4575-4832-80B5-3CE752C04AFE}"/>
            </a:ext>
          </a:extLst>
        </xdr:cNvPr>
        <xdr:cNvPicPr>
          <a:picLocks noChangeAspect="1"/>
        </xdr:cNvPicPr>
      </xdr:nvPicPr>
      <xdr:blipFill>
        <a:blip xmlns:r="http://schemas.openxmlformats.org/officeDocument/2006/relationships" r:embed="rId1"/>
        <a:stretch>
          <a:fillRect/>
        </a:stretch>
      </xdr:blipFill>
      <xdr:spPr>
        <a:xfrm>
          <a:off x="238125" y="47624"/>
          <a:ext cx="1489161"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gol\OneDrive\Documentos\BIOWORK%20SAS\CLIENTES-LAPTOP-TCCFI9IF\APLICANDO\PROYECTO%20TRABAJO%20A%20DISTANCIA%20POSITIVA\HERRAMIENTA%20AUTOREPORTE%20Y%20VERIFICACI&#211;N\HERRAMIENTA%20AUTORREPORTE%20Y%20VERIFICACI&#211;N%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STRUCTIVO"/>
      <sheetName val="FORMATO AUTORREPORTE"/>
      <sheetName val="BASE INGRESO AUTORREPORTE"/>
      <sheetName val="FORMATO VERIFICACIÓN"/>
      <sheetName val="BASE INGRESO VERIFICACION"/>
      <sheetName val="INFORME POR TRABAJADOR"/>
      <sheetName val="CONSOLIDADO"/>
      <sheetName val="PONDERACIONES"/>
      <sheetName val="OPERA VARIABLE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insalud.gov.co/Normatividad_Nuevo/Resoluci%C3%B3n%20No.%203559%20de%202018.pdf" TargetMode="External"/><Relationship Id="rId3" Type="http://schemas.openxmlformats.org/officeDocument/2006/relationships/hyperlink" Target="https://www.funcionpublica.gov.co/eva/gestornormativo/norma.php?i=89279" TargetMode="External"/><Relationship Id="rId7" Type="http://schemas.openxmlformats.org/officeDocument/2006/relationships/hyperlink" Target="https://www.minsalud.gov.co/Normatividad_Nuevo/Resoluci%C3%B3n%20No.%203559%20de%202018.pdf" TargetMode="External"/><Relationship Id="rId12" Type="http://schemas.openxmlformats.org/officeDocument/2006/relationships/vmlDrawing" Target="../drawings/vmlDrawing1.vml"/><Relationship Id="rId2" Type="http://schemas.openxmlformats.org/officeDocument/2006/relationships/hyperlink" Target="https://www.mintrabajo.gov.co/documents/20147/61442826/Circular+No.+0014.pdf/28cc3b57-1464-43d6-4fbd-f8a7bdf87fbc?t=1612224186726" TargetMode="External"/><Relationship Id="rId1" Type="http://schemas.openxmlformats.org/officeDocument/2006/relationships/hyperlink" Target="https://www.mintrabajo.gov.co/documents/20147/0/Circular+0063.PDF/d49fb52c-62db-c2eb-a7bf-7709afbf185f?t=1602107562154" TargetMode="External"/><Relationship Id="rId6" Type="http://schemas.openxmlformats.org/officeDocument/2006/relationships/hyperlink" Target="http://wp.presidencia.gov.co/sitios/normativa/decretos/2015/Decretos2015/DECRETO%201886%20DEL%2021%20DE%20SEPTIEMBRE%20DE%202015.pdf" TargetMode="External"/><Relationship Id="rId11" Type="http://schemas.openxmlformats.org/officeDocument/2006/relationships/drawing" Target="../drawings/drawing2.xml"/><Relationship Id="rId5" Type="http://schemas.openxmlformats.org/officeDocument/2006/relationships/hyperlink" Target="http://www.alcaldiabogota.gov.co/sisjur/normas/Norma1.jsp?i=20664" TargetMode="External"/><Relationship Id="rId10" Type="http://schemas.openxmlformats.org/officeDocument/2006/relationships/printerSettings" Target="../printerSettings/printerSettings2.bin"/><Relationship Id="rId4" Type="http://schemas.openxmlformats.org/officeDocument/2006/relationships/hyperlink" Target="http://es.presidencia.gov.co/normativa/normativa/DECRETO%2050%20DEL%2016%20ENERO%20DE%202018.pdf" TargetMode="External"/><Relationship Id="rId9" Type="http://schemas.openxmlformats.org/officeDocument/2006/relationships/hyperlink" Target="http://www.bogotajuridica.gov.co/sisjur/normas/Norma1.jsp?i=78713&amp;d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insalud.gov.co/Normatividad_Nuevo/Resoluci%C3%B3n%20No.%20327%20de%202021.pdf" TargetMode="External"/><Relationship Id="rId7" Type="http://schemas.openxmlformats.org/officeDocument/2006/relationships/drawing" Target="../drawings/drawing3.xml"/><Relationship Id="rId2" Type="http://schemas.openxmlformats.org/officeDocument/2006/relationships/hyperlink" Target="http://www.mintrabajo.gov.co/documents/20147/647970/RESOLUCION++144+DEL+2017.pdf" TargetMode="External"/><Relationship Id="rId1" Type="http://schemas.openxmlformats.org/officeDocument/2006/relationships/hyperlink" Target="https://safetya.co/emisor/ministerio-del-trabajo/" TargetMode="External"/><Relationship Id="rId6" Type="http://schemas.openxmlformats.org/officeDocument/2006/relationships/printerSettings" Target="../printerSettings/printerSettings3.bin"/><Relationship Id="rId5" Type="http://schemas.openxmlformats.org/officeDocument/2006/relationships/hyperlink" Target="https://dapre.presidencia.gov.co/normativa/normativa/DECRETO%20462%20DEL%2022%20DE%20MARZO%20DE%202020.pdf" TargetMode="External"/><Relationship Id="rId4" Type="http://schemas.openxmlformats.org/officeDocument/2006/relationships/hyperlink" Target="https://www.minsalud.gov.co/sites/rid/Lists/BibliotecaDigital/RIDE/DE/DIJ/resolucion-507-de-2021.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fondoriesgoslaborales.gov.co/documents/Normatividad/Decisiones/Decision-584.pdf"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FEDA-8C04-44F1-99C7-E4322DA53FF8}">
  <sheetPr codeName="Hoja1"/>
  <dimension ref="A1:O363"/>
  <sheetViews>
    <sheetView showGridLines="0" tabSelected="1" topLeftCell="A10" zoomScale="86" zoomScaleNormal="86" workbookViewId="0">
      <selection activeCell="M34" sqref="M34"/>
    </sheetView>
  </sheetViews>
  <sheetFormatPr defaultColWidth="11.42578125" defaultRowHeight="15"/>
  <cols>
    <col min="1" max="2" width="11.42578125" style="3"/>
    <col min="3" max="3" width="11.42578125" style="49"/>
    <col min="4" max="4" width="14.85546875" style="50" customWidth="1"/>
    <col min="5" max="6" width="8.140625" style="2" customWidth="1"/>
    <col min="7" max="7" width="13.140625" style="55" customWidth="1"/>
    <col min="8" max="11" width="13.140625" style="3" customWidth="1"/>
    <col min="12" max="12" width="0.5703125" style="3" customWidth="1"/>
    <col min="13" max="13" width="2.7109375" style="3" customWidth="1"/>
    <col min="14" max="14" width="7.42578125" style="3" customWidth="1"/>
    <col min="15" max="16384" width="11.42578125" style="3"/>
  </cols>
  <sheetData>
    <row r="1" spans="1:15">
      <c r="A1" s="1"/>
      <c r="B1" s="1"/>
      <c r="C1" s="1"/>
      <c r="D1" s="1"/>
      <c r="E1" s="1"/>
      <c r="F1" s="1"/>
      <c r="G1" s="1"/>
      <c r="H1" s="1"/>
      <c r="I1" s="1"/>
      <c r="J1" s="1"/>
      <c r="K1" s="1"/>
      <c r="L1" s="1"/>
      <c r="M1" s="1"/>
      <c r="N1" s="1"/>
      <c r="O1" s="2"/>
    </row>
    <row r="2" spans="1:15">
      <c r="A2" s="1"/>
      <c r="B2" s="1"/>
      <c r="C2" s="1"/>
      <c r="D2" s="1"/>
      <c r="E2" s="1"/>
      <c r="F2" s="1"/>
      <c r="G2" s="1"/>
      <c r="H2" s="1"/>
      <c r="I2" s="1"/>
      <c r="J2" s="1"/>
      <c r="K2" s="1"/>
      <c r="L2" s="1"/>
      <c r="M2" s="1"/>
      <c r="N2" s="1"/>
      <c r="O2" s="2"/>
    </row>
    <row r="3" spans="1:15">
      <c r="A3" s="1"/>
      <c r="B3" s="1"/>
      <c r="C3" s="1"/>
      <c r="D3" s="1"/>
      <c r="E3" s="1"/>
      <c r="F3" s="1"/>
      <c r="G3" s="74"/>
      <c r="H3" s="74"/>
      <c r="I3" s="74"/>
      <c r="J3" s="74"/>
      <c r="K3" s="74"/>
      <c r="L3" s="1"/>
      <c r="M3" s="1"/>
      <c r="N3" s="1"/>
      <c r="O3" s="2"/>
    </row>
    <row r="4" spans="1:15">
      <c r="A4" s="1"/>
      <c r="B4" s="1"/>
      <c r="C4" s="1"/>
      <c r="D4" s="1"/>
      <c r="E4" s="1"/>
      <c r="F4" s="1"/>
      <c r="G4" s="74"/>
      <c r="H4" s="74"/>
      <c r="I4" s="74"/>
      <c r="J4" s="74"/>
      <c r="K4" s="74"/>
      <c r="L4" s="1"/>
      <c r="M4" s="1"/>
      <c r="N4" s="1"/>
      <c r="O4" s="2"/>
    </row>
    <row r="5" spans="1:15" ht="15" customHeight="1">
      <c r="A5" s="1"/>
      <c r="B5" s="1"/>
      <c r="C5" s="1"/>
      <c r="D5" s="1"/>
      <c r="E5" s="1"/>
      <c r="F5" s="1"/>
      <c r="G5" s="74"/>
      <c r="H5" s="74"/>
      <c r="I5" s="74"/>
      <c r="J5" s="74"/>
      <c r="K5" s="74"/>
      <c r="L5" s="1"/>
      <c r="M5" s="1"/>
      <c r="N5" s="1"/>
      <c r="O5" s="2"/>
    </row>
    <row r="6" spans="1:15" ht="15" customHeight="1">
      <c r="A6" s="1"/>
      <c r="B6" s="1"/>
      <c r="C6" s="1"/>
      <c r="D6" s="1"/>
      <c r="E6" s="1"/>
      <c r="F6" s="1"/>
      <c r="G6" s="74"/>
      <c r="H6" s="74"/>
      <c r="I6" s="74"/>
      <c r="J6" s="74"/>
      <c r="K6" s="74"/>
      <c r="L6" s="1"/>
      <c r="M6" s="1"/>
      <c r="N6" s="1"/>
      <c r="O6" s="2"/>
    </row>
    <row r="7" spans="1:15" ht="15" customHeight="1">
      <c r="A7" s="1"/>
      <c r="B7" s="1"/>
      <c r="C7" s="1"/>
      <c r="D7" s="1"/>
      <c r="E7" s="1"/>
      <c r="F7" s="1"/>
      <c r="G7" s="77" t="s">
        <v>0</v>
      </c>
      <c r="H7" s="77"/>
      <c r="I7" s="77"/>
      <c r="J7" s="77"/>
      <c r="K7" s="77"/>
      <c r="L7" s="63"/>
      <c r="M7" s="63"/>
      <c r="N7" s="1"/>
      <c r="O7" s="2"/>
    </row>
    <row r="8" spans="1:15" ht="15" customHeight="1">
      <c r="A8" s="1"/>
      <c r="B8" s="1"/>
      <c r="C8" s="1"/>
      <c r="D8" s="1"/>
      <c r="E8" s="1"/>
      <c r="F8" s="1"/>
      <c r="G8" s="77"/>
      <c r="H8" s="77"/>
      <c r="I8" s="77"/>
      <c r="J8" s="77"/>
      <c r="K8" s="77"/>
      <c r="L8" s="63"/>
      <c r="M8" s="63"/>
      <c r="N8" s="1"/>
      <c r="O8" s="2"/>
    </row>
    <row r="9" spans="1:15" ht="15" customHeight="1">
      <c r="A9" s="1"/>
      <c r="B9" s="1"/>
      <c r="C9" s="1"/>
      <c r="D9" s="1"/>
      <c r="E9" s="1"/>
      <c r="F9" s="1"/>
      <c r="G9" s="77"/>
      <c r="H9" s="77"/>
      <c r="I9" s="77"/>
      <c r="J9" s="77"/>
      <c r="K9" s="77"/>
      <c r="L9" s="63"/>
      <c r="M9" s="63"/>
      <c r="N9" s="1"/>
      <c r="O9" s="2"/>
    </row>
    <row r="10" spans="1:15" ht="15" customHeight="1">
      <c r="A10" s="1"/>
      <c r="B10" s="1"/>
      <c r="C10" s="1"/>
      <c r="D10" s="1"/>
      <c r="E10" s="1"/>
      <c r="F10" s="1"/>
      <c r="G10" s="77"/>
      <c r="H10" s="77"/>
      <c r="I10" s="77"/>
      <c r="J10" s="77"/>
      <c r="K10" s="77"/>
      <c r="L10" s="63"/>
      <c r="M10" s="63"/>
      <c r="N10" s="1"/>
      <c r="O10" s="2"/>
    </row>
    <row r="11" spans="1:15" ht="15" customHeight="1">
      <c r="A11" s="1"/>
      <c r="B11" s="1"/>
      <c r="C11" s="1"/>
      <c r="D11" s="1"/>
      <c r="E11" s="1"/>
      <c r="F11" s="1"/>
      <c r="G11" s="77"/>
      <c r="H11" s="77"/>
      <c r="I11" s="77"/>
      <c r="J11" s="77"/>
      <c r="K11" s="77"/>
      <c r="L11" s="63"/>
      <c r="M11" s="63"/>
      <c r="N11" s="1"/>
      <c r="O11" s="2"/>
    </row>
    <row r="12" spans="1:15" ht="15" customHeight="1">
      <c r="A12" s="1"/>
      <c r="B12" s="1"/>
      <c r="C12" s="1"/>
      <c r="D12" s="1"/>
      <c r="E12" s="1"/>
      <c r="F12" s="1"/>
      <c r="G12" s="77"/>
      <c r="H12" s="77"/>
      <c r="I12" s="77"/>
      <c r="J12" s="77"/>
      <c r="K12" s="77"/>
      <c r="L12" s="63"/>
      <c r="M12" s="63"/>
      <c r="N12" s="1"/>
      <c r="O12" s="2"/>
    </row>
    <row r="13" spans="1:15" ht="15" customHeight="1">
      <c r="A13" s="1"/>
      <c r="B13" s="1"/>
      <c r="C13" s="1"/>
      <c r="D13" s="1"/>
      <c r="E13" s="1"/>
      <c r="F13" s="1"/>
      <c r="G13" s="77"/>
      <c r="H13" s="77"/>
      <c r="I13" s="77"/>
      <c r="J13" s="77"/>
      <c r="K13" s="77"/>
      <c r="L13" s="63"/>
      <c r="M13" s="63"/>
      <c r="N13" s="1"/>
      <c r="O13" s="2"/>
    </row>
    <row r="14" spans="1:15" ht="15" customHeight="1">
      <c r="A14" s="1"/>
      <c r="B14" s="1"/>
      <c r="C14" s="1"/>
      <c r="D14" s="1"/>
      <c r="E14" s="1"/>
      <c r="F14" s="1"/>
      <c r="G14" s="63"/>
      <c r="H14" s="63"/>
      <c r="I14" s="63"/>
      <c r="J14" s="63"/>
      <c r="K14" s="63"/>
      <c r="L14" s="63"/>
      <c r="M14" s="63"/>
      <c r="N14" s="1"/>
      <c r="O14" s="2"/>
    </row>
    <row r="15" spans="1:15">
      <c r="A15" s="1"/>
      <c r="B15" s="1"/>
      <c r="C15" s="1"/>
      <c r="D15" s="1"/>
      <c r="E15" s="1"/>
      <c r="F15" s="1"/>
      <c r="G15" s="4"/>
      <c r="H15" s="71"/>
      <c r="I15" s="71"/>
      <c r="J15" s="71"/>
      <c r="K15" s="4"/>
      <c r="L15" s="1"/>
      <c r="M15" s="1"/>
      <c r="N15" s="1"/>
      <c r="O15" s="2"/>
    </row>
    <row r="16" spans="1:15">
      <c r="A16" s="1"/>
      <c r="B16" s="1"/>
      <c r="C16" s="1"/>
      <c r="D16" s="1"/>
      <c r="E16" s="1"/>
      <c r="F16" s="1"/>
      <c r="G16" s="4"/>
      <c r="H16" s="71"/>
      <c r="I16" s="71"/>
      <c r="J16" s="71"/>
      <c r="K16" s="4"/>
      <c r="L16" s="1"/>
      <c r="M16" s="1"/>
      <c r="N16" s="1"/>
      <c r="O16" s="2"/>
    </row>
    <row r="17" spans="1:15">
      <c r="A17" s="1"/>
      <c r="B17" s="1"/>
      <c r="C17" s="1"/>
      <c r="D17" s="1"/>
      <c r="E17" s="1"/>
      <c r="F17" s="1"/>
      <c r="G17" s="4"/>
      <c r="H17" s="71"/>
      <c r="I17" s="71"/>
      <c r="J17" s="71"/>
      <c r="K17" s="4"/>
      <c r="L17" s="1"/>
      <c r="M17" s="1"/>
      <c r="N17" s="1"/>
      <c r="O17" s="2"/>
    </row>
    <row r="18" spans="1:15" ht="20.25">
      <c r="A18" s="1"/>
      <c r="B18" s="1"/>
      <c r="C18" s="1"/>
      <c r="D18" s="1"/>
      <c r="E18" s="1"/>
      <c r="F18" s="1"/>
      <c r="G18" s="4"/>
      <c r="H18" s="72" t="s">
        <v>1</v>
      </c>
      <c r="I18" s="72"/>
      <c r="J18" s="72"/>
      <c r="K18" s="72"/>
      <c r="L18" s="1"/>
      <c r="M18" s="6"/>
      <c r="N18" s="1"/>
      <c r="O18" s="2"/>
    </row>
    <row r="19" spans="1:15" ht="5.0999999999999996" customHeight="1">
      <c r="A19" s="1"/>
      <c r="B19" s="1"/>
      <c r="C19" s="1"/>
      <c r="D19" s="1"/>
      <c r="E19" s="1"/>
      <c r="F19" s="1"/>
      <c r="G19" s="1"/>
      <c r="H19" s="54"/>
      <c r="I19" s="54"/>
      <c r="J19" s="54"/>
      <c r="K19" s="54"/>
      <c r="L19" s="1"/>
      <c r="M19" s="1"/>
      <c r="N19" s="1"/>
      <c r="O19" s="2"/>
    </row>
    <row r="20" spans="1:15" ht="20.25">
      <c r="A20" s="1"/>
      <c r="B20" s="1"/>
      <c r="C20" s="1"/>
      <c r="D20" s="1"/>
      <c r="E20" s="1"/>
      <c r="F20" s="1"/>
      <c r="G20" s="4"/>
      <c r="H20" s="72" t="s">
        <v>2</v>
      </c>
      <c r="I20" s="72"/>
      <c r="J20" s="72"/>
      <c r="K20" s="72"/>
      <c r="L20" s="1"/>
      <c r="M20" s="6"/>
      <c r="N20" s="1"/>
      <c r="O20" s="2"/>
    </row>
    <row r="21" spans="1:15" ht="5.0999999999999996" customHeight="1">
      <c r="A21" s="1"/>
      <c r="B21" s="1"/>
      <c r="C21" s="1"/>
      <c r="D21" s="1"/>
      <c r="E21" s="1"/>
      <c r="F21" s="1"/>
      <c r="G21" s="1"/>
      <c r="H21" s="54"/>
      <c r="I21" s="54"/>
      <c r="J21" s="54"/>
      <c r="K21" s="54"/>
      <c r="L21" s="1"/>
      <c r="M21" s="1"/>
      <c r="N21" s="1"/>
      <c r="O21" s="2"/>
    </row>
    <row r="22" spans="1:15" ht="20.25">
      <c r="A22" s="1"/>
      <c r="B22" s="1"/>
      <c r="C22" s="1"/>
      <c r="D22" s="1"/>
      <c r="E22" s="1"/>
      <c r="F22" s="1"/>
      <c r="G22" s="4"/>
      <c r="H22" s="72" t="s">
        <v>3</v>
      </c>
      <c r="I22" s="72"/>
      <c r="J22" s="72"/>
      <c r="K22" s="72"/>
      <c r="L22" s="1"/>
      <c r="M22" s="6"/>
      <c r="N22" s="1"/>
      <c r="O22" s="2"/>
    </row>
    <row r="23" spans="1:15" ht="5.0999999999999996" customHeight="1">
      <c r="A23" s="1"/>
      <c r="B23" s="1"/>
      <c r="C23" s="1"/>
      <c r="D23" s="1"/>
      <c r="E23" s="1"/>
      <c r="F23" s="1"/>
      <c r="G23" s="1"/>
      <c r="H23" s="7"/>
      <c r="I23" s="7"/>
      <c r="J23" s="7"/>
      <c r="K23" s="7"/>
      <c r="L23" s="1"/>
      <c r="M23" s="1"/>
      <c r="N23" s="1"/>
      <c r="O23" s="2"/>
    </row>
    <row r="24" spans="1:15">
      <c r="A24" s="1"/>
      <c r="B24" s="1"/>
      <c r="C24" s="1"/>
      <c r="D24" s="1"/>
      <c r="E24" s="1"/>
      <c r="F24" s="1"/>
      <c r="G24" s="4"/>
      <c r="H24" s="70"/>
      <c r="I24" s="70"/>
      <c r="J24" s="70"/>
      <c r="K24" s="70"/>
      <c r="L24" s="1"/>
      <c r="M24" s="1"/>
      <c r="N24" s="1"/>
      <c r="O24" s="2"/>
    </row>
    <row r="25" spans="1:15" ht="5.0999999999999996" customHeight="1">
      <c r="A25" s="1"/>
      <c r="B25" s="1"/>
      <c r="C25" s="1"/>
      <c r="D25" s="1"/>
      <c r="E25" s="1"/>
      <c r="F25" s="1"/>
      <c r="G25" s="1"/>
      <c r="H25" s="7"/>
      <c r="I25" s="7"/>
      <c r="J25" s="7"/>
      <c r="K25" s="7"/>
      <c r="L25" s="1"/>
      <c r="M25" s="1"/>
      <c r="N25" s="1"/>
      <c r="O25" s="2"/>
    </row>
    <row r="26" spans="1:15">
      <c r="A26" s="1"/>
      <c r="B26" s="1"/>
      <c r="C26" s="1"/>
      <c r="D26" s="1"/>
      <c r="E26" s="1"/>
      <c r="F26" s="1"/>
      <c r="G26" s="4"/>
      <c r="H26" s="73"/>
      <c r="I26" s="70"/>
      <c r="J26" s="70"/>
      <c r="K26" s="70"/>
      <c r="L26" s="1"/>
      <c r="M26" s="1"/>
      <c r="N26" s="1"/>
      <c r="O26" s="2"/>
    </row>
    <row r="27" spans="1:15" ht="5.0999999999999996" customHeight="1">
      <c r="A27" s="1"/>
      <c r="B27" s="1"/>
      <c r="C27" s="1"/>
      <c r="D27" s="1"/>
      <c r="E27" s="1"/>
      <c r="F27" s="1"/>
      <c r="G27" s="1"/>
      <c r="H27" s="7"/>
      <c r="I27" s="7"/>
      <c r="J27" s="7"/>
      <c r="K27" s="7"/>
      <c r="L27" s="1"/>
      <c r="M27" s="1"/>
      <c r="N27" s="1"/>
      <c r="O27" s="2"/>
    </row>
    <row r="28" spans="1:15">
      <c r="A28" s="1"/>
      <c r="B28" s="1"/>
      <c r="C28" s="1"/>
      <c r="D28" s="1"/>
      <c r="E28" s="1"/>
      <c r="F28" s="1"/>
      <c r="G28" s="4"/>
      <c r="H28" s="70"/>
      <c r="I28" s="70"/>
      <c r="J28" s="70"/>
      <c r="K28" s="70"/>
      <c r="L28" s="1"/>
      <c r="M28" s="1"/>
      <c r="N28" s="1"/>
      <c r="O28" s="2"/>
    </row>
    <row r="29" spans="1:15" ht="5.0999999999999996" customHeight="1">
      <c r="A29" s="1"/>
      <c r="B29" s="1"/>
      <c r="C29" s="1"/>
      <c r="D29" s="1"/>
      <c r="E29" s="1"/>
      <c r="F29" s="1"/>
      <c r="G29" s="1"/>
      <c r="H29" s="7"/>
      <c r="I29" s="7"/>
      <c r="J29" s="7"/>
      <c r="K29" s="7"/>
      <c r="L29" s="1"/>
      <c r="M29" s="1"/>
      <c r="N29" s="1"/>
      <c r="O29" s="2"/>
    </row>
    <row r="30" spans="1:15">
      <c r="A30" s="1"/>
      <c r="B30" s="1"/>
      <c r="C30" s="1"/>
      <c r="D30" s="1"/>
      <c r="E30" s="1"/>
      <c r="F30" s="1"/>
      <c r="G30" s="4"/>
      <c r="H30" s="75"/>
      <c r="I30" s="76"/>
      <c r="J30" s="76"/>
      <c r="K30" s="5"/>
      <c r="L30" s="1"/>
      <c r="M30" s="1"/>
      <c r="N30" s="1"/>
      <c r="O30" s="2"/>
    </row>
    <row r="31" spans="1:15" ht="5.0999999999999996" customHeight="1">
      <c r="A31" s="1"/>
      <c r="B31" s="1"/>
      <c r="C31" s="1"/>
      <c r="D31" s="1"/>
      <c r="E31" s="1"/>
      <c r="F31" s="1"/>
      <c r="G31" s="1"/>
      <c r="H31" s="7"/>
      <c r="I31" s="7"/>
      <c r="J31" s="7"/>
      <c r="K31" s="7"/>
      <c r="L31" s="1"/>
      <c r="M31" s="1"/>
      <c r="N31" s="1"/>
      <c r="O31" s="2"/>
    </row>
    <row r="32" spans="1:15">
      <c r="A32" s="1"/>
      <c r="B32" s="1"/>
      <c r="C32" s="1"/>
      <c r="D32" s="1"/>
      <c r="E32" s="1"/>
      <c r="F32" s="1"/>
      <c r="G32" s="4"/>
      <c r="H32" s="70"/>
      <c r="I32" s="70"/>
      <c r="J32" s="70"/>
      <c r="K32" s="70"/>
      <c r="L32" s="1"/>
      <c r="M32" s="1"/>
      <c r="N32" s="1"/>
      <c r="O32" s="2"/>
    </row>
    <row r="33" spans="1:15">
      <c r="A33" s="1"/>
      <c r="B33" s="1"/>
      <c r="C33" s="1"/>
      <c r="D33" s="1"/>
      <c r="E33" s="1"/>
      <c r="F33" s="1"/>
      <c r="G33" s="1"/>
      <c r="H33" s="71"/>
      <c r="I33" s="71"/>
      <c r="J33" s="71"/>
      <c r="K33" s="1"/>
      <c r="L33" s="1"/>
      <c r="M33" s="1"/>
      <c r="N33" s="1"/>
      <c r="O33" s="2"/>
    </row>
    <row r="34" spans="1:15">
      <c r="A34" s="1"/>
      <c r="B34" s="56" t="s">
        <v>4</v>
      </c>
      <c r="C34" s="57"/>
      <c r="D34" s="57"/>
      <c r="E34" s="57"/>
      <c r="F34" s="57"/>
      <c r="G34" s="58"/>
      <c r="H34" s="59"/>
      <c r="I34" s="56" t="s">
        <v>5</v>
      </c>
      <c r="J34" s="58"/>
      <c r="K34" s="57"/>
      <c r="L34" s="59"/>
      <c r="M34" s="1"/>
      <c r="N34" s="1"/>
      <c r="O34" s="2"/>
    </row>
    <row r="35" spans="1:15">
      <c r="A35" s="1"/>
      <c r="B35" s="56" t="s">
        <v>6</v>
      </c>
      <c r="C35" s="57"/>
      <c r="D35" s="57"/>
      <c r="E35" s="57"/>
      <c r="F35" s="57"/>
      <c r="G35" s="58"/>
      <c r="H35" s="59"/>
      <c r="I35" s="60" t="s">
        <v>7</v>
      </c>
      <c r="J35" s="58"/>
      <c r="K35" s="57"/>
      <c r="L35" s="59"/>
      <c r="M35" s="1"/>
      <c r="N35" s="1"/>
      <c r="O35" s="2"/>
    </row>
    <row r="36" spans="1:15">
      <c r="A36" s="1"/>
      <c r="B36" s="59"/>
      <c r="C36" s="57"/>
      <c r="D36" s="57"/>
      <c r="E36" s="57"/>
      <c r="F36" s="57"/>
      <c r="G36" s="61"/>
      <c r="H36" s="58"/>
      <c r="I36" s="60" t="s">
        <v>8</v>
      </c>
      <c r="J36" s="58"/>
      <c r="K36" s="57"/>
      <c r="L36" s="59"/>
      <c r="M36" s="1"/>
      <c r="N36" s="1"/>
      <c r="O36" s="2"/>
    </row>
    <row r="37" spans="1:15">
      <c r="A37" s="1"/>
      <c r="B37" s="59"/>
      <c r="C37" s="57"/>
      <c r="D37" s="57"/>
      <c r="E37" s="57"/>
      <c r="F37" s="57"/>
      <c r="G37" s="57"/>
      <c r="H37" s="57"/>
      <c r="I37" s="58"/>
      <c r="J37" s="57"/>
      <c r="K37" s="57"/>
      <c r="L37" s="59"/>
      <c r="M37" s="1"/>
      <c r="N37" s="1"/>
      <c r="O37" s="2"/>
    </row>
    <row r="38" spans="1:15">
      <c r="A38" s="1"/>
      <c r="B38" s="59"/>
      <c r="C38" s="57"/>
      <c r="D38" s="57"/>
      <c r="E38" s="57"/>
      <c r="F38" s="57"/>
      <c r="G38" s="57"/>
      <c r="H38" s="57"/>
      <c r="I38" s="56" t="s">
        <v>9</v>
      </c>
      <c r="J38" s="58"/>
      <c r="K38" s="58"/>
      <c r="L38" s="59"/>
      <c r="M38" s="1"/>
      <c r="N38" s="1"/>
      <c r="O38" s="2"/>
    </row>
    <row r="39" spans="1:15">
      <c r="A39" s="1"/>
      <c r="B39" s="59"/>
      <c r="C39" s="57"/>
      <c r="D39" s="57"/>
      <c r="E39" s="57"/>
      <c r="F39" s="57"/>
      <c r="G39" s="1"/>
      <c r="H39" s="57"/>
      <c r="I39" s="60" t="s">
        <v>10</v>
      </c>
      <c r="J39" s="58"/>
      <c r="K39" s="58"/>
      <c r="L39" s="59"/>
      <c r="M39" s="1"/>
      <c r="N39" s="1"/>
      <c r="O39" s="2"/>
    </row>
    <row r="40" spans="1:15">
      <c r="A40" s="1"/>
      <c r="B40" s="59"/>
      <c r="C40" s="57"/>
      <c r="D40" s="57"/>
      <c r="E40" s="57"/>
      <c r="F40" s="57"/>
      <c r="G40" s="1"/>
      <c r="H40" s="57"/>
      <c r="I40" s="60" t="s">
        <v>11</v>
      </c>
      <c r="J40" s="58"/>
      <c r="K40" s="58"/>
      <c r="L40" s="59"/>
      <c r="M40" s="1"/>
      <c r="N40" s="1"/>
      <c r="O40" s="2"/>
    </row>
    <row r="41" spans="1:15">
      <c r="A41" s="1"/>
      <c r="B41" s="59"/>
      <c r="C41" s="57"/>
      <c r="D41" s="57"/>
      <c r="E41" s="57"/>
      <c r="F41" s="57"/>
      <c r="G41" s="62"/>
      <c r="H41" s="58"/>
      <c r="I41" s="58" t="s">
        <v>12</v>
      </c>
      <c r="J41" s="58"/>
      <c r="K41" s="58"/>
      <c r="L41" s="59"/>
      <c r="M41" s="1"/>
      <c r="N41" s="1"/>
      <c r="O41" s="2"/>
    </row>
    <row r="42" spans="1:15">
      <c r="A42" s="1"/>
      <c r="B42" s="59"/>
      <c r="C42" s="57"/>
      <c r="D42" s="57"/>
      <c r="E42" s="57"/>
      <c r="F42" s="57"/>
      <c r="G42" s="57"/>
      <c r="H42" s="57"/>
      <c r="I42" s="60" t="s">
        <v>13</v>
      </c>
      <c r="J42" s="57"/>
      <c r="K42" s="57"/>
      <c r="L42" s="59"/>
      <c r="M42" s="1"/>
      <c r="N42" s="1"/>
      <c r="O42" s="2"/>
    </row>
    <row r="43" spans="1:15">
      <c r="A43" s="1"/>
      <c r="B43" s="1"/>
      <c r="C43" s="1"/>
      <c r="D43" s="1"/>
      <c r="E43" s="1"/>
      <c r="F43" s="1"/>
      <c r="G43" s="1"/>
      <c r="H43" s="1"/>
      <c r="I43" s="1"/>
      <c r="J43" s="1"/>
      <c r="K43" s="1"/>
      <c r="L43" s="1"/>
      <c r="M43" s="1"/>
      <c r="N43" s="1"/>
      <c r="O43" s="2"/>
    </row>
    <row r="44" spans="1:15">
      <c r="A44" s="1"/>
      <c r="B44" s="1"/>
      <c r="C44" s="1"/>
      <c r="D44" s="1"/>
      <c r="E44" s="1"/>
      <c r="F44" s="1"/>
      <c r="G44" s="1"/>
      <c r="H44" s="1"/>
      <c r="I44" s="1"/>
      <c r="J44" s="1"/>
      <c r="K44" s="1"/>
      <c r="L44" s="1"/>
      <c r="M44" s="1"/>
      <c r="N44" s="1"/>
      <c r="O44" s="2"/>
    </row>
    <row r="45" spans="1:15">
      <c r="A45" s="64"/>
      <c r="B45" s="64"/>
      <c r="C45" s="65"/>
      <c r="E45" s="66"/>
      <c r="F45" s="66"/>
      <c r="G45" s="64"/>
      <c r="H45" s="64"/>
      <c r="I45" s="64"/>
      <c r="J45" s="64"/>
      <c r="K45" s="64"/>
      <c r="L45" s="64"/>
      <c r="M45" s="64"/>
      <c r="N45" s="64"/>
    </row>
    <row r="46" spans="1:15">
      <c r="G46" s="3"/>
    </row>
    <row r="47" spans="1:15">
      <c r="G47" s="3"/>
    </row>
    <row r="48" spans="1:15">
      <c r="G48" s="3"/>
    </row>
    <row r="49" spans="3:6" s="3" customFormat="1">
      <c r="C49" s="49"/>
      <c r="D49" s="50"/>
      <c r="E49" s="2"/>
      <c r="F49" s="2"/>
    </row>
    <row r="50" spans="3:6" s="3" customFormat="1">
      <c r="C50" s="49"/>
      <c r="D50" s="50"/>
      <c r="E50" s="2"/>
      <c r="F50" s="2"/>
    </row>
    <row r="51" spans="3:6" s="3" customFormat="1">
      <c r="C51" s="49"/>
      <c r="D51" s="50"/>
      <c r="E51" s="2"/>
      <c r="F51" s="2"/>
    </row>
    <row r="52" spans="3:6" s="3" customFormat="1">
      <c r="C52" s="49"/>
      <c r="D52" s="50"/>
      <c r="E52" s="2"/>
      <c r="F52" s="2"/>
    </row>
    <row r="53" spans="3:6" s="3" customFormat="1">
      <c r="C53" s="49"/>
      <c r="D53" s="50"/>
      <c r="E53" s="2"/>
      <c r="F53" s="2"/>
    </row>
    <row r="54" spans="3:6" s="3" customFormat="1">
      <c r="C54" s="49"/>
      <c r="D54" s="50"/>
      <c r="E54" s="2"/>
      <c r="F54" s="2"/>
    </row>
    <row r="55" spans="3:6" s="3" customFormat="1">
      <c r="C55" s="49"/>
      <c r="D55" s="50"/>
      <c r="E55" s="2"/>
      <c r="F55" s="2"/>
    </row>
    <row r="56" spans="3:6" s="3" customFormat="1">
      <c r="C56" s="49"/>
      <c r="D56" s="50"/>
      <c r="E56" s="2"/>
      <c r="F56" s="2"/>
    </row>
    <row r="57" spans="3:6" s="3" customFormat="1">
      <c r="C57" s="49"/>
      <c r="D57" s="50"/>
      <c r="E57" s="2"/>
      <c r="F57" s="2"/>
    </row>
    <row r="58" spans="3:6" s="3" customFormat="1">
      <c r="C58" s="49"/>
      <c r="D58" s="50"/>
      <c r="E58" s="2"/>
      <c r="F58" s="2"/>
    </row>
    <row r="59" spans="3:6" s="3" customFormat="1">
      <c r="C59" s="49"/>
      <c r="D59" s="50"/>
      <c r="E59" s="2"/>
      <c r="F59" s="2"/>
    </row>
    <row r="60" spans="3:6" s="3" customFormat="1">
      <c r="C60" s="49"/>
      <c r="D60" s="50"/>
      <c r="E60" s="2"/>
      <c r="F60" s="2"/>
    </row>
    <row r="61" spans="3:6" s="3" customFormat="1">
      <c r="C61" s="49"/>
      <c r="D61" s="50"/>
      <c r="E61" s="2"/>
      <c r="F61" s="2"/>
    </row>
    <row r="62" spans="3:6" s="3" customFormat="1">
      <c r="C62" s="49"/>
      <c r="D62" s="50"/>
      <c r="E62" s="2"/>
      <c r="F62" s="2"/>
    </row>
    <row r="63" spans="3:6" s="3" customFormat="1">
      <c r="C63" s="49"/>
      <c r="D63" s="50"/>
      <c r="E63" s="2"/>
      <c r="F63" s="2"/>
    </row>
    <row r="64" spans="3:6" s="3" customFormat="1">
      <c r="C64" s="49"/>
      <c r="D64" s="50"/>
      <c r="E64" s="2"/>
      <c r="F64" s="2"/>
    </row>
    <row r="65" spans="3:6" s="3" customFormat="1">
      <c r="C65" s="49"/>
      <c r="D65" s="50"/>
      <c r="E65" s="2"/>
      <c r="F65" s="2"/>
    </row>
    <row r="66" spans="3:6" s="3" customFormat="1">
      <c r="C66" s="49"/>
      <c r="D66" s="50"/>
      <c r="E66" s="2"/>
      <c r="F66" s="2"/>
    </row>
    <row r="67" spans="3:6" s="3" customFormat="1">
      <c r="C67" s="49"/>
      <c r="D67" s="50"/>
      <c r="E67" s="2"/>
      <c r="F67" s="2"/>
    </row>
    <row r="68" spans="3:6" s="3" customFormat="1">
      <c r="C68" s="49"/>
      <c r="D68" s="50"/>
      <c r="E68" s="2"/>
      <c r="F68" s="2"/>
    </row>
    <row r="69" spans="3:6" s="3" customFormat="1">
      <c r="C69" s="49"/>
      <c r="D69" s="50"/>
      <c r="E69" s="2"/>
      <c r="F69" s="2"/>
    </row>
    <row r="70" spans="3:6" s="3" customFormat="1">
      <c r="C70" s="49"/>
      <c r="D70" s="50"/>
      <c r="E70" s="2"/>
      <c r="F70" s="2"/>
    </row>
    <row r="71" spans="3:6" s="3" customFormat="1">
      <c r="C71" s="49"/>
      <c r="D71" s="50"/>
      <c r="E71" s="2"/>
      <c r="F71" s="2"/>
    </row>
    <row r="72" spans="3:6" s="3" customFormat="1">
      <c r="C72" s="49"/>
      <c r="D72" s="50"/>
      <c r="E72" s="2"/>
      <c r="F72" s="2"/>
    </row>
    <row r="73" spans="3:6" s="3" customFormat="1">
      <c r="C73" s="49"/>
      <c r="D73" s="50"/>
      <c r="E73" s="2"/>
      <c r="F73" s="2"/>
    </row>
    <row r="74" spans="3:6" s="3" customFormat="1">
      <c r="C74" s="49"/>
      <c r="D74" s="50"/>
      <c r="E74" s="2"/>
      <c r="F74" s="2"/>
    </row>
    <row r="75" spans="3:6" s="3" customFormat="1">
      <c r="C75" s="49"/>
      <c r="D75" s="50"/>
      <c r="E75" s="2"/>
      <c r="F75" s="2"/>
    </row>
    <row r="76" spans="3:6" s="3" customFormat="1">
      <c r="C76" s="49"/>
      <c r="D76" s="50"/>
      <c r="E76" s="2"/>
      <c r="F76" s="2"/>
    </row>
    <row r="77" spans="3:6" s="3" customFormat="1">
      <c r="C77" s="49"/>
      <c r="D77" s="50"/>
      <c r="E77" s="2"/>
      <c r="F77" s="2"/>
    </row>
    <row r="78" spans="3:6" s="3" customFormat="1">
      <c r="C78" s="49"/>
      <c r="D78" s="50"/>
      <c r="E78" s="2"/>
      <c r="F78" s="2"/>
    </row>
    <row r="79" spans="3:6" s="3" customFormat="1">
      <c r="C79" s="49"/>
      <c r="D79" s="50"/>
      <c r="E79" s="2"/>
      <c r="F79" s="2"/>
    </row>
    <row r="80" spans="3:6" s="3" customFormat="1">
      <c r="C80" s="49"/>
      <c r="D80" s="50"/>
      <c r="E80" s="2"/>
      <c r="F80" s="2"/>
    </row>
    <row r="81" spans="3:6" s="3" customFormat="1">
      <c r="C81" s="49"/>
      <c r="D81" s="50"/>
      <c r="E81" s="2"/>
      <c r="F81" s="2"/>
    </row>
    <row r="82" spans="3:6" s="3" customFormat="1">
      <c r="C82" s="49"/>
      <c r="D82" s="50"/>
      <c r="E82" s="2"/>
      <c r="F82" s="2"/>
    </row>
    <row r="83" spans="3:6" s="3" customFormat="1">
      <c r="C83" s="49"/>
      <c r="D83" s="50"/>
      <c r="E83" s="2"/>
      <c r="F83" s="2"/>
    </row>
    <row r="84" spans="3:6" s="3" customFormat="1">
      <c r="C84" s="49"/>
      <c r="D84" s="50"/>
      <c r="E84" s="2"/>
      <c r="F84" s="2"/>
    </row>
    <row r="85" spans="3:6" s="3" customFormat="1">
      <c r="C85" s="49"/>
      <c r="D85" s="50"/>
      <c r="E85" s="2"/>
      <c r="F85" s="2"/>
    </row>
    <row r="86" spans="3:6" s="3" customFormat="1">
      <c r="C86" s="49"/>
      <c r="D86" s="50"/>
      <c r="E86" s="2"/>
      <c r="F86" s="2"/>
    </row>
    <row r="87" spans="3:6" s="3" customFormat="1">
      <c r="C87" s="49"/>
      <c r="D87" s="50"/>
      <c r="E87" s="2"/>
      <c r="F87" s="2"/>
    </row>
    <row r="88" spans="3:6" s="3" customFormat="1">
      <c r="C88" s="49"/>
      <c r="D88" s="50"/>
      <c r="E88" s="2"/>
      <c r="F88" s="2"/>
    </row>
    <row r="89" spans="3:6" s="3" customFormat="1">
      <c r="C89" s="49"/>
      <c r="D89" s="50"/>
      <c r="E89" s="2"/>
      <c r="F89" s="2"/>
    </row>
    <row r="90" spans="3:6" s="3" customFormat="1">
      <c r="C90" s="49"/>
      <c r="D90" s="50"/>
      <c r="E90" s="2"/>
      <c r="F90" s="2"/>
    </row>
    <row r="91" spans="3:6" s="3" customFormat="1">
      <c r="C91" s="49"/>
      <c r="D91" s="50"/>
      <c r="E91" s="2"/>
      <c r="F91" s="2"/>
    </row>
    <row r="92" spans="3:6" s="3" customFormat="1">
      <c r="C92" s="49"/>
      <c r="D92" s="50"/>
      <c r="E92" s="2"/>
      <c r="F92" s="2"/>
    </row>
    <row r="93" spans="3:6" s="3" customFormat="1">
      <c r="C93" s="49"/>
      <c r="D93" s="50"/>
      <c r="E93" s="2"/>
      <c r="F93" s="2"/>
    </row>
    <row r="94" spans="3:6" s="3" customFormat="1">
      <c r="C94" s="49"/>
      <c r="D94" s="50"/>
      <c r="E94" s="2"/>
      <c r="F94" s="2"/>
    </row>
    <row r="95" spans="3:6" s="3" customFormat="1">
      <c r="C95" s="49"/>
      <c r="D95" s="50"/>
      <c r="E95" s="2"/>
      <c r="F95" s="2"/>
    </row>
    <row r="96" spans="3:6" s="3" customFormat="1">
      <c r="C96" s="49"/>
      <c r="D96" s="50"/>
      <c r="E96" s="2"/>
      <c r="F96" s="2"/>
    </row>
    <row r="97" spans="3:6" s="3" customFormat="1">
      <c r="C97" s="49"/>
      <c r="D97" s="50"/>
      <c r="E97" s="2"/>
      <c r="F97" s="2"/>
    </row>
    <row r="98" spans="3:6" s="3" customFormat="1">
      <c r="C98" s="49"/>
      <c r="D98" s="50"/>
      <c r="E98" s="2"/>
      <c r="F98" s="2"/>
    </row>
    <row r="99" spans="3:6" s="3" customFormat="1">
      <c r="C99" s="49"/>
      <c r="D99" s="50"/>
      <c r="E99" s="2"/>
      <c r="F99" s="2"/>
    </row>
    <row r="100" spans="3:6" s="3" customFormat="1">
      <c r="C100" s="49"/>
      <c r="D100" s="50"/>
      <c r="E100" s="2"/>
      <c r="F100" s="2"/>
    </row>
    <row r="101" spans="3:6" s="3" customFormat="1">
      <c r="C101" s="49"/>
      <c r="D101" s="50"/>
      <c r="E101" s="2"/>
      <c r="F101" s="2"/>
    </row>
    <row r="102" spans="3:6" s="3" customFormat="1">
      <c r="C102" s="49"/>
      <c r="D102" s="50"/>
      <c r="E102" s="2"/>
      <c r="F102" s="2"/>
    </row>
    <row r="103" spans="3:6" s="3" customFormat="1">
      <c r="C103" s="49"/>
      <c r="D103" s="50"/>
      <c r="E103" s="2"/>
      <c r="F103" s="2"/>
    </row>
    <row r="104" spans="3:6" s="3" customFormat="1">
      <c r="C104" s="49"/>
      <c r="D104" s="50"/>
      <c r="E104" s="2"/>
      <c r="F104" s="2"/>
    </row>
    <row r="105" spans="3:6" s="3" customFormat="1">
      <c r="C105" s="49"/>
      <c r="D105" s="50"/>
      <c r="E105" s="2"/>
      <c r="F105" s="2"/>
    </row>
    <row r="106" spans="3:6" s="3" customFormat="1">
      <c r="C106" s="49"/>
      <c r="D106" s="50"/>
      <c r="E106" s="2"/>
      <c r="F106" s="2"/>
    </row>
    <row r="107" spans="3:6" s="3" customFormat="1">
      <c r="C107" s="49"/>
      <c r="D107" s="50"/>
      <c r="E107" s="2"/>
      <c r="F107" s="2"/>
    </row>
    <row r="108" spans="3:6" s="3" customFormat="1">
      <c r="C108" s="49"/>
      <c r="D108" s="50"/>
      <c r="E108" s="2"/>
      <c r="F108" s="2"/>
    </row>
    <row r="109" spans="3:6" s="3" customFormat="1">
      <c r="C109" s="49"/>
      <c r="D109" s="50"/>
      <c r="E109" s="2"/>
      <c r="F109" s="2"/>
    </row>
    <row r="110" spans="3:6" s="3" customFormat="1">
      <c r="C110" s="49"/>
      <c r="D110" s="50"/>
      <c r="E110" s="2"/>
      <c r="F110" s="2"/>
    </row>
    <row r="111" spans="3:6" s="3" customFormat="1">
      <c r="C111" s="49"/>
      <c r="D111" s="50"/>
      <c r="E111" s="2"/>
      <c r="F111" s="2"/>
    </row>
    <row r="112" spans="3:6" s="3" customFormat="1">
      <c r="C112" s="49"/>
      <c r="D112" s="50"/>
      <c r="E112" s="2"/>
      <c r="F112" s="2"/>
    </row>
    <row r="113" spans="3:6" s="3" customFormat="1">
      <c r="C113" s="49"/>
      <c r="D113" s="50"/>
      <c r="E113" s="2"/>
      <c r="F113" s="2"/>
    </row>
    <row r="114" spans="3:6" s="3" customFormat="1">
      <c r="C114" s="49"/>
      <c r="D114" s="50"/>
      <c r="E114" s="2"/>
      <c r="F114" s="2"/>
    </row>
    <row r="115" spans="3:6" s="3" customFormat="1">
      <c r="C115" s="49"/>
      <c r="D115" s="50"/>
      <c r="E115" s="2"/>
      <c r="F115" s="2"/>
    </row>
    <row r="116" spans="3:6" s="3" customFormat="1">
      <c r="C116" s="49"/>
      <c r="D116" s="50"/>
      <c r="E116" s="2"/>
      <c r="F116" s="2"/>
    </row>
    <row r="117" spans="3:6" s="3" customFormat="1">
      <c r="C117" s="49"/>
      <c r="D117" s="50"/>
      <c r="E117" s="2"/>
      <c r="F117" s="2"/>
    </row>
    <row r="118" spans="3:6" s="3" customFormat="1">
      <c r="C118" s="49"/>
      <c r="D118" s="50"/>
      <c r="E118" s="2"/>
      <c r="F118" s="2"/>
    </row>
    <row r="119" spans="3:6" s="3" customFormat="1">
      <c r="C119" s="49"/>
      <c r="D119" s="50"/>
      <c r="E119" s="2"/>
      <c r="F119" s="2"/>
    </row>
    <row r="120" spans="3:6" s="3" customFormat="1">
      <c r="C120" s="49"/>
      <c r="D120" s="50"/>
      <c r="E120" s="2"/>
      <c r="F120" s="2"/>
    </row>
    <row r="121" spans="3:6" s="3" customFormat="1">
      <c r="C121" s="49"/>
      <c r="D121" s="50"/>
      <c r="E121" s="2"/>
      <c r="F121" s="2"/>
    </row>
    <row r="122" spans="3:6" s="3" customFormat="1">
      <c r="C122" s="49"/>
      <c r="D122" s="50"/>
      <c r="E122" s="2"/>
      <c r="F122" s="2"/>
    </row>
    <row r="123" spans="3:6" s="3" customFormat="1">
      <c r="C123" s="49"/>
      <c r="D123" s="50"/>
      <c r="E123" s="2"/>
      <c r="F123" s="2"/>
    </row>
    <row r="124" spans="3:6" s="3" customFormat="1">
      <c r="C124" s="49"/>
      <c r="D124" s="50"/>
      <c r="E124" s="2"/>
      <c r="F124" s="2"/>
    </row>
    <row r="125" spans="3:6" s="3" customFormat="1">
      <c r="C125" s="49"/>
      <c r="D125" s="50"/>
      <c r="E125" s="2"/>
      <c r="F125" s="2"/>
    </row>
    <row r="126" spans="3:6" s="3" customFormat="1">
      <c r="C126" s="49"/>
      <c r="D126" s="50"/>
      <c r="E126" s="2"/>
      <c r="F126" s="2"/>
    </row>
    <row r="127" spans="3:6" s="3" customFormat="1">
      <c r="C127" s="49"/>
      <c r="D127" s="50"/>
      <c r="E127" s="2"/>
      <c r="F127" s="2"/>
    </row>
    <row r="128" spans="3:6" s="3" customFormat="1">
      <c r="C128" s="49"/>
      <c r="D128" s="50"/>
      <c r="E128" s="2"/>
      <c r="F128" s="2"/>
    </row>
    <row r="129" spans="3:6" s="3" customFormat="1">
      <c r="C129" s="49"/>
      <c r="D129" s="50"/>
      <c r="E129" s="2"/>
      <c r="F129" s="2"/>
    </row>
    <row r="130" spans="3:6" s="3" customFormat="1">
      <c r="C130" s="49"/>
      <c r="D130" s="50"/>
      <c r="E130" s="2"/>
      <c r="F130" s="2"/>
    </row>
    <row r="131" spans="3:6" s="3" customFormat="1">
      <c r="C131" s="49"/>
      <c r="D131" s="50"/>
      <c r="E131" s="2"/>
      <c r="F131" s="2"/>
    </row>
    <row r="132" spans="3:6" s="3" customFormat="1">
      <c r="C132" s="49"/>
      <c r="D132" s="50"/>
      <c r="E132" s="2"/>
      <c r="F132" s="2"/>
    </row>
    <row r="133" spans="3:6" s="3" customFormat="1">
      <c r="C133" s="49"/>
      <c r="D133" s="50"/>
      <c r="E133" s="2"/>
      <c r="F133" s="2"/>
    </row>
    <row r="134" spans="3:6" s="3" customFormat="1">
      <c r="C134" s="49"/>
      <c r="D134" s="50"/>
      <c r="E134" s="2"/>
      <c r="F134" s="2"/>
    </row>
    <row r="135" spans="3:6" s="3" customFormat="1">
      <c r="C135" s="49"/>
      <c r="D135" s="50"/>
      <c r="E135" s="2"/>
      <c r="F135" s="2"/>
    </row>
    <row r="136" spans="3:6" s="3" customFormat="1">
      <c r="C136" s="49"/>
      <c r="D136" s="50"/>
      <c r="E136" s="2"/>
      <c r="F136" s="2"/>
    </row>
    <row r="137" spans="3:6" s="3" customFormat="1">
      <c r="C137" s="49"/>
      <c r="D137" s="50"/>
      <c r="E137" s="2"/>
      <c r="F137" s="2"/>
    </row>
    <row r="138" spans="3:6" s="3" customFormat="1">
      <c r="C138" s="49"/>
      <c r="D138" s="50"/>
      <c r="E138" s="2"/>
      <c r="F138" s="2"/>
    </row>
    <row r="139" spans="3:6" s="3" customFormat="1">
      <c r="C139" s="49"/>
      <c r="D139" s="50"/>
      <c r="E139" s="2"/>
      <c r="F139" s="2"/>
    </row>
    <row r="140" spans="3:6" s="3" customFormat="1">
      <c r="C140" s="49"/>
      <c r="D140" s="50"/>
      <c r="E140" s="2"/>
      <c r="F140" s="2"/>
    </row>
    <row r="141" spans="3:6" s="3" customFormat="1">
      <c r="C141" s="49"/>
      <c r="D141" s="50"/>
      <c r="E141" s="2"/>
      <c r="F141" s="2"/>
    </row>
    <row r="142" spans="3:6" s="3" customFormat="1">
      <c r="C142" s="49"/>
      <c r="D142" s="50"/>
      <c r="E142" s="2"/>
      <c r="F142" s="2"/>
    </row>
    <row r="143" spans="3:6" s="3" customFormat="1">
      <c r="C143" s="49"/>
      <c r="D143" s="50"/>
      <c r="E143" s="2"/>
      <c r="F143" s="2"/>
    </row>
    <row r="144" spans="3:6" s="3" customFormat="1">
      <c r="C144" s="49"/>
      <c r="D144" s="50"/>
      <c r="E144" s="2"/>
      <c r="F144" s="2"/>
    </row>
    <row r="145" spans="3:6" s="3" customFormat="1">
      <c r="C145" s="49"/>
      <c r="D145" s="50"/>
      <c r="E145" s="2"/>
      <c r="F145" s="2"/>
    </row>
    <row r="146" spans="3:6" s="3" customFormat="1">
      <c r="C146" s="49"/>
      <c r="D146" s="50"/>
      <c r="E146" s="2"/>
      <c r="F146" s="2"/>
    </row>
    <row r="147" spans="3:6" s="3" customFormat="1">
      <c r="C147" s="49"/>
      <c r="D147" s="50"/>
      <c r="E147" s="2"/>
      <c r="F147" s="2"/>
    </row>
    <row r="148" spans="3:6" s="3" customFormat="1">
      <c r="C148" s="49"/>
      <c r="D148" s="50"/>
      <c r="E148" s="2"/>
      <c r="F148" s="2"/>
    </row>
    <row r="149" spans="3:6" s="3" customFormat="1">
      <c r="C149" s="49"/>
      <c r="D149" s="50"/>
      <c r="E149" s="2"/>
      <c r="F149" s="2"/>
    </row>
    <row r="150" spans="3:6" s="3" customFormat="1">
      <c r="C150" s="49"/>
      <c r="D150" s="50"/>
      <c r="E150" s="2"/>
      <c r="F150" s="2"/>
    </row>
    <row r="151" spans="3:6" s="3" customFormat="1">
      <c r="C151" s="49"/>
      <c r="D151" s="50"/>
      <c r="E151" s="2"/>
      <c r="F151" s="2"/>
    </row>
    <row r="152" spans="3:6" s="3" customFormat="1">
      <c r="C152" s="49"/>
      <c r="D152" s="50"/>
      <c r="E152" s="2"/>
      <c r="F152" s="2"/>
    </row>
    <row r="153" spans="3:6" s="3" customFormat="1">
      <c r="C153" s="49"/>
      <c r="D153" s="50"/>
      <c r="E153" s="2"/>
      <c r="F153" s="2"/>
    </row>
    <row r="154" spans="3:6" s="3" customFormat="1">
      <c r="C154" s="49"/>
      <c r="D154" s="50"/>
      <c r="E154" s="2"/>
      <c r="F154" s="2"/>
    </row>
    <row r="155" spans="3:6" s="3" customFormat="1">
      <c r="C155" s="49"/>
      <c r="D155" s="50"/>
      <c r="E155" s="2"/>
      <c r="F155" s="2"/>
    </row>
    <row r="156" spans="3:6" s="3" customFormat="1">
      <c r="C156" s="49"/>
      <c r="D156" s="50"/>
      <c r="E156" s="2"/>
      <c r="F156" s="2"/>
    </row>
    <row r="157" spans="3:6" s="3" customFormat="1">
      <c r="C157" s="49"/>
      <c r="D157" s="50"/>
      <c r="E157" s="2"/>
      <c r="F157" s="2"/>
    </row>
    <row r="158" spans="3:6" s="3" customFormat="1">
      <c r="C158" s="49"/>
      <c r="D158" s="50"/>
      <c r="E158" s="2"/>
      <c r="F158" s="2"/>
    </row>
    <row r="159" spans="3:6" s="3" customFormat="1">
      <c r="C159" s="49"/>
      <c r="D159" s="50"/>
      <c r="E159" s="2"/>
      <c r="F159" s="2"/>
    </row>
    <row r="160" spans="3:6" s="3" customFormat="1">
      <c r="C160" s="49"/>
      <c r="D160" s="50"/>
      <c r="E160" s="2"/>
      <c r="F160" s="2"/>
    </row>
    <row r="161" spans="3:6" s="3" customFormat="1">
      <c r="C161" s="49"/>
      <c r="D161" s="50"/>
      <c r="E161" s="2"/>
      <c r="F161" s="2"/>
    </row>
    <row r="162" spans="3:6" s="3" customFormat="1">
      <c r="C162" s="49"/>
      <c r="D162" s="50"/>
      <c r="E162" s="2"/>
      <c r="F162" s="2"/>
    </row>
    <row r="163" spans="3:6" s="3" customFormat="1">
      <c r="C163" s="49"/>
      <c r="D163" s="50"/>
      <c r="E163" s="2"/>
      <c r="F163" s="2"/>
    </row>
    <row r="164" spans="3:6" s="3" customFormat="1">
      <c r="C164" s="49"/>
      <c r="D164" s="50"/>
      <c r="E164" s="2"/>
      <c r="F164" s="2"/>
    </row>
    <row r="165" spans="3:6" s="3" customFormat="1">
      <c r="C165" s="49"/>
      <c r="D165" s="50"/>
      <c r="E165" s="2"/>
      <c r="F165" s="2"/>
    </row>
    <row r="166" spans="3:6" s="3" customFormat="1">
      <c r="C166" s="49"/>
      <c r="D166" s="50"/>
      <c r="E166" s="2"/>
      <c r="F166" s="2"/>
    </row>
    <row r="167" spans="3:6" s="3" customFormat="1">
      <c r="C167" s="49"/>
      <c r="D167" s="50"/>
      <c r="E167" s="2"/>
      <c r="F167" s="2"/>
    </row>
    <row r="168" spans="3:6" s="3" customFormat="1">
      <c r="C168" s="49"/>
      <c r="D168" s="50"/>
      <c r="E168" s="2"/>
      <c r="F168" s="2"/>
    </row>
    <row r="169" spans="3:6" s="3" customFormat="1">
      <c r="C169" s="49"/>
      <c r="D169" s="50"/>
      <c r="E169" s="2"/>
      <c r="F169" s="2"/>
    </row>
    <row r="170" spans="3:6" s="3" customFormat="1">
      <c r="C170" s="49"/>
      <c r="D170" s="50"/>
      <c r="E170" s="2"/>
      <c r="F170" s="2"/>
    </row>
    <row r="171" spans="3:6" s="3" customFormat="1">
      <c r="C171" s="49"/>
      <c r="D171" s="50"/>
      <c r="E171" s="2"/>
      <c r="F171" s="2"/>
    </row>
    <row r="172" spans="3:6" s="3" customFormat="1">
      <c r="C172" s="49"/>
      <c r="D172" s="50"/>
      <c r="E172" s="2"/>
      <c r="F172" s="2"/>
    </row>
    <row r="173" spans="3:6" s="3" customFormat="1">
      <c r="C173" s="49"/>
      <c r="D173" s="50"/>
      <c r="E173" s="2"/>
      <c r="F173" s="2"/>
    </row>
    <row r="174" spans="3:6" s="3" customFormat="1">
      <c r="C174" s="49"/>
      <c r="D174" s="50"/>
      <c r="E174" s="2"/>
      <c r="F174" s="2"/>
    </row>
    <row r="175" spans="3:6" s="3" customFormat="1">
      <c r="C175" s="49"/>
      <c r="D175" s="50"/>
      <c r="E175" s="2"/>
      <c r="F175" s="2"/>
    </row>
    <row r="176" spans="3:6" s="3" customFormat="1">
      <c r="C176" s="49"/>
      <c r="D176" s="50"/>
      <c r="E176" s="2"/>
      <c r="F176" s="2"/>
    </row>
    <row r="177" spans="3:6" s="3" customFormat="1">
      <c r="C177" s="49"/>
      <c r="D177" s="50"/>
      <c r="E177" s="2"/>
      <c r="F177" s="2"/>
    </row>
    <row r="178" spans="3:6" s="3" customFormat="1">
      <c r="C178" s="49"/>
      <c r="D178" s="50"/>
      <c r="E178" s="2"/>
      <c r="F178" s="2"/>
    </row>
    <row r="179" spans="3:6" s="3" customFormat="1">
      <c r="C179" s="49"/>
      <c r="D179" s="50"/>
      <c r="E179" s="2"/>
      <c r="F179" s="2"/>
    </row>
    <row r="180" spans="3:6" s="3" customFormat="1">
      <c r="C180" s="49"/>
      <c r="D180" s="50"/>
      <c r="E180" s="2"/>
      <c r="F180" s="2"/>
    </row>
    <row r="181" spans="3:6" s="3" customFormat="1">
      <c r="C181" s="49"/>
      <c r="D181" s="50"/>
      <c r="E181" s="2"/>
      <c r="F181" s="2"/>
    </row>
    <row r="182" spans="3:6" s="3" customFormat="1">
      <c r="C182" s="49"/>
      <c r="D182" s="50"/>
      <c r="E182" s="2"/>
      <c r="F182" s="2"/>
    </row>
    <row r="183" spans="3:6" s="3" customFormat="1">
      <c r="C183" s="49"/>
      <c r="D183" s="50"/>
      <c r="E183" s="2"/>
      <c r="F183" s="2"/>
    </row>
    <row r="184" spans="3:6" s="3" customFormat="1">
      <c r="C184" s="49"/>
      <c r="D184" s="50"/>
      <c r="E184" s="2"/>
      <c r="F184" s="2"/>
    </row>
    <row r="185" spans="3:6" s="3" customFormat="1">
      <c r="C185" s="49"/>
      <c r="D185" s="50"/>
      <c r="E185" s="2"/>
      <c r="F185" s="2"/>
    </row>
    <row r="186" spans="3:6" s="3" customFormat="1">
      <c r="C186" s="49"/>
      <c r="D186" s="50"/>
      <c r="E186" s="2"/>
      <c r="F186" s="2"/>
    </row>
    <row r="187" spans="3:6" s="3" customFormat="1">
      <c r="C187" s="49"/>
      <c r="D187" s="50"/>
      <c r="E187" s="2"/>
      <c r="F187" s="2"/>
    </row>
    <row r="188" spans="3:6" s="3" customFormat="1">
      <c r="C188" s="49"/>
      <c r="D188" s="50"/>
      <c r="E188" s="2"/>
      <c r="F188" s="2"/>
    </row>
    <row r="189" spans="3:6" s="3" customFormat="1">
      <c r="C189" s="49"/>
      <c r="D189" s="50"/>
      <c r="E189" s="2"/>
      <c r="F189" s="2"/>
    </row>
    <row r="190" spans="3:6" s="3" customFormat="1">
      <c r="C190" s="49"/>
      <c r="D190" s="50"/>
      <c r="E190" s="2"/>
      <c r="F190" s="2"/>
    </row>
    <row r="191" spans="3:6" s="3" customFormat="1">
      <c r="C191" s="49"/>
      <c r="D191" s="50"/>
      <c r="E191" s="2"/>
      <c r="F191" s="2"/>
    </row>
    <row r="192" spans="3:6" s="3" customFormat="1">
      <c r="C192" s="49"/>
      <c r="D192" s="50"/>
      <c r="E192" s="2"/>
      <c r="F192" s="2"/>
    </row>
    <row r="193" spans="3:6" s="3" customFormat="1">
      <c r="C193" s="49"/>
      <c r="D193" s="50"/>
      <c r="E193" s="2"/>
      <c r="F193" s="2"/>
    </row>
    <row r="194" spans="3:6" s="3" customFormat="1">
      <c r="C194" s="49"/>
      <c r="D194" s="50"/>
      <c r="E194" s="2"/>
      <c r="F194" s="2"/>
    </row>
    <row r="195" spans="3:6" s="3" customFormat="1">
      <c r="C195" s="49"/>
      <c r="D195" s="50"/>
      <c r="E195" s="2"/>
      <c r="F195" s="2"/>
    </row>
    <row r="196" spans="3:6" s="3" customFormat="1">
      <c r="C196" s="49"/>
      <c r="D196" s="50"/>
      <c r="E196" s="2"/>
      <c r="F196" s="2"/>
    </row>
    <row r="197" spans="3:6" s="3" customFormat="1">
      <c r="C197" s="49"/>
      <c r="D197" s="50"/>
      <c r="E197" s="2"/>
      <c r="F197" s="2"/>
    </row>
    <row r="198" spans="3:6" s="3" customFormat="1">
      <c r="C198" s="49"/>
      <c r="D198" s="50"/>
      <c r="E198" s="2"/>
      <c r="F198" s="2"/>
    </row>
    <row r="199" spans="3:6" s="3" customFormat="1">
      <c r="C199" s="49"/>
      <c r="D199" s="50"/>
      <c r="E199" s="2"/>
      <c r="F199" s="2"/>
    </row>
    <row r="200" spans="3:6" s="3" customFormat="1">
      <c r="C200" s="49"/>
      <c r="D200" s="50"/>
      <c r="E200" s="2"/>
      <c r="F200" s="2"/>
    </row>
    <row r="201" spans="3:6" s="3" customFormat="1">
      <c r="C201" s="49"/>
      <c r="D201" s="50"/>
      <c r="E201" s="2"/>
      <c r="F201" s="2"/>
    </row>
    <row r="202" spans="3:6" s="3" customFormat="1">
      <c r="C202" s="49"/>
      <c r="D202" s="50"/>
      <c r="E202" s="2"/>
      <c r="F202" s="2"/>
    </row>
    <row r="203" spans="3:6" s="3" customFormat="1">
      <c r="C203" s="49"/>
      <c r="D203" s="50"/>
      <c r="E203" s="2"/>
      <c r="F203" s="2"/>
    </row>
    <row r="204" spans="3:6" s="3" customFormat="1">
      <c r="C204" s="49"/>
      <c r="D204" s="50"/>
      <c r="E204" s="2"/>
      <c r="F204" s="2"/>
    </row>
    <row r="205" spans="3:6" s="3" customFormat="1">
      <c r="C205" s="49"/>
      <c r="D205" s="50"/>
      <c r="E205" s="2"/>
      <c r="F205" s="2"/>
    </row>
    <row r="206" spans="3:6" s="3" customFormat="1">
      <c r="C206" s="49"/>
      <c r="D206" s="50"/>
      <c r="E206" s="2"/>
      <c r="F206" s="2"/>
    </row>
    <row r="207" spans="3:6" s="3" customFormat="1">
      <c r="C207" s="49"/>
      <c r="D207" s="50"/>
      <c r="E207" s="2"/>
      <c r="F207" s="2"/>
    </row>
    <row r="208" spans="3:6" s="3" customFormat="1">
      <c r="C208" s="49"/>
      <c r="D208" s="50"/>
      <c r="E208" s="2"/>
      <c r="F208" s="2"/>
    </row>
    <row r="209" spans="3:6" s="3" customFormat="1">
      <c r="C209" s="49"/>
      <c r="D209" s="50"/>
      <c r="E209" s="2"/>
      <c r="F209" s="2"/>
    </row>
    <row r="210" spans="3:6" s="3" customFormat="1">
      <c r="C210" s="49"/>
      <c r="D210" s="50"/>
      <c r="E210" s="2"/>
      <c r="F210" s="2"/>
    </row>
    <row r="211" spans="3:6" s="3" customFormat="1">
      <c r="C211" s="49"/>
      <c r="D211" s="50"/>
      <c r="E211" s="2"/>
      <c r="F211" s="2"/>
    </row>
    <row r="212" spans="3:6" s="3" customFormat="1">
      <c r="C212" s="49"/>
      <c r="D212" s="50"/>
      <c r="E212" s="2"/>
      <c r="F212" s="2"/>
    </row>
    <row r="213" spans="3:6" s="3" customFormat="1">
      <c r="C213" s="49"/>
      <c r="D213" s="50"/>
      <c r="E213" s="2"/>
      <c r="F213" s="2"/>
    </row>
    <row r="214" spans="3:6" s="3" customFormat="1">
      <c r="C214" s="49"/>
      <c r="D214" s="50"/>
      <c r="E214" s="2"/>
      <c r="F214" s="2"/>
    </row>
    <row r="215" spans="3:6" s="3" customFormat="1">
      <c r="C215" s="49"/>
      <c r="D215" s="50"/>
      <c r="E215" s="2"/>
      <c r="F215" s="2"/>
    </row>
    <row r="216" spans="3:6" s="3" customFormat="1">
      <c r="C216" s="49"/>
      <c r="D216" s="50"/>
      <c r="E216" s="2"/>
      <c r="F216" s="2"/>
    </row>
    <row r="217" spans="3:6" s="3" customFormat="1">
      <c r="C217" s="49"/>
      <c r="D217" s="50"/>
      <c r="E217" s="2"/>
      <c r="F217" s="2"/>
    </row>
    <row r="218" spans="3:6" s="3" customFormat="1">
      <c r="C218" s="49"/>
      <c r="D218" s="50"/>
      <c r="E218" s="2"/>
      <c r="F218" s="2"/>
    </row>
    <row r="219" spans="3:6" s="3" customFormat="1">
      <c r="C219" s="49"/>
      <c r="D219" s="50"/>
      <c r="E219" s="2"/>
      <c r="F219" s="2"/>
    </row>
    <row r="220" spans="3:6" s="3" customFormat="1">
      <c r="C220" s="49"/>
      <c r="D220" s="50"/>
      <c r="E220" s="2"/>
      <c r="F220" s="2"/>
    </row>
    <row r="221" spans="3:6" s="3" customFormat="1">
      <c r="C221" s="49"/>
      <c r="D221" s="50"/>
      <c r="E221" s="2"/>
      <c r="F221" s="2"/>
    </row>
    <row r="222" spans="3:6" s="3" customFormat="1">
      <c r="C222" s="49"/>
      <c r="D222" s="50"/>
      <c r="E222" s="2"/>
      <c r="F222" s="2"/>
    </row>
    <row r="223" spans="3:6" s="3" customFormat="1">
      <c r="C223" s="49"/>
      <c r="D223" s="50"/>
      <c r="E223" s="2"/>
      <c r="F223" s="2"/>
    </row>
    <row r="224" spans="3:6" s="3" customFormat="1">
      <c r="C224" s="49"/>
      <c r="D224" s="50"/>
      <c r="E224" s="2"/>
      <c r="F224" s="2"/>
    </row>
    <row r="225" spans="3:6" s="3" customFormat="1">
      <c r="C225" s="49"/>
      <c r="D225" s="50"/>
      <c r="E225" s="2"/>
      <c r="F225" s="2"/>
    </row>
    <row r="226" spans="3:6" s="3" customFormat="1">
      <c r="C226" s="49"/>
      <c r="D226" s="50"/>
      <c r="E226" s="2"/>
      <c r="F226" s="2"/>
    </row>
    <row r="227" spans="3:6" s="3" customFormat="1">
      <c r="C227" s="49"/>
      <c r="D227" s="50"/>
      <c r="E227" s="2"/>
      <c r="F227" s="2"/>
    </row>
    <row r="228" spans="3:6" s="3" customFormat="1">
      <c r="C228" s="49"/>
      <c r="D228" s="50"/>
      <c r="E228" s="2"/>
      <c r="F228" s="2"/>
    </row>
    <row r="229" spans="3:6" s="3" customFormat="1">
      <c r="C229" s="49"/>
      <c r="D229" s="50"/>
      <c r="E229" s="2"/>
      <c r="F229" s="2"/>
    </row>
    <row r="230" spans="3:6" s="3" customFormat="1">
      <c r="C230" s="49"/>
      <c r="D230" s="50"/>
      <c r="E230" s="2"/>
      <c r="F230" s="2"/>
    </row>
    <row r="231" spans="3:6" s="3" customFormat="1">
      <c r="C231" s="49"/>
      <c r="D231" s="50"/>
      <c r="E231" s="2"/>
      <c r="F231" s="2"/>
    </row>
    <row r="232" spans="3:6" s="3" customFormat="1">
      <c r="C232" s="49"/>
      <c r="D232" s="50"/>
      <c r="E232" s="2"/>
      <c r="F232" s="2"/>
    </row>
    <row r="233" spans="3:6" s="3" customFormat="1">
      <c r="C233" s="49"/>
      <c r="D233" s="50"/>
      <c r="E233" s="2"/>
      <c r="F233" s="2"/>
    </row>
    <row r="234" spans="3:6" s="3" customFormat="1">
      <c r="C234" s="49"/>
      <c r="D234" s="50"/>
      <c r="E234" s="2"/>
      <c r="F234" s="2"/>
    </row>
    <row r="235" spans="3:6" s="3" customFormat="1">
      <c r="C235" s="49"/>
      <c r="D235" s="50"/>
      <c r="E235" s="2"/>
      <c r="F235" s="2"/>
    </row>
    <row r="236" spans="3:6" s="3" customFormat="1">
      <c r="C236" s="49"/>
      <c r="D236" s="50"/>
      <c r="E236" s="2"/>
      <c r="F236" s="2"/>
    </row>
    <row r="237" spans="3:6" s="3" customFormat="1">
      <c r="C237" s="49"/>
      <c r="D237" s="50"/>
      <c r="E237" s="2"/>
      <c r="F237" s="2"/>
    </row>
    <row r="238" spans="3:6" s="3" customFormat="1">
      <c r="C238" s="49"/>
      <c r="D238" s="50"/>
      <c r="E238" s="2"/>
      <c r="F238" s="2"/>
    </row>
    <row r="239" spans="3:6" s="3" customFormat="1">
      <c r="C239" s="49"/>
      <c r="D239" s="50"/>
      <c r="E239" s="2"/>
      <c r="F239" s="2"/>
    </row>
    <row r="240" spans="3:6" s="3" customFormat="1">
      <c r="C240" s="49"/>
      <c r="D240" s="50"/>
      <c r="E240" s="2"/>
      <c r="F240" s="2"/>
    </row>
    <row r="241" spans="3:6" s="3" customFormat="1">
      <c r="C241" s="49"/>
      <c r="D241" s="50"/>
      <c r="E241" s="2"/>
      <c r="F241" s="2"/>
    </row>
    <row r="242" spans="3:6" s="3" customFormat="1">
      <c r="C242" s="49"/>
      <c r="D242" s="50"/>
      <c r="E242" s="2"/>
      <c r="F242" s="2"/>
    </row>
    <row r="243" spans="3:6" s="3" customFormat="1">
      <c r="C243" s="49"/>
      <c r="D243" s="50"/>
      <c r="E243" s="2"/>
      <c r="F243" s="2"/>
    </row>
    <row r="244" spans="3:6" s="3" customFormat="1">
      <c r="C244" s="49"/>
      <c r="D244" s="50"/>
      <c r="E244" s="2"/>
      <c r="F244" s="2"/>
    </row>
    <row r="245" spans="3:6" s="3" customFormat="1">
      <c r="C245" s="49"/>
      <c r="D245" s="50"/>
      <c r="E245" s="2"/>
      <c r="F245" s="2"/>
    </row>
    <row r="246" spans="3:6" s="3" customFormat="1">
      <c r="C246" s="49"/>
      <c r="D246" s="50"/>
      <c r="E246" s="2"/>
      <c r="F246" s="2"/>
    </row>
    <row r="247" spans="3:6" s="3" customFormat="1">
      <c r="C247" s="49"/>
      <c r="D247" s="50"/>
      <c r="E247" s="2"/>
      <c r="F247" s="2"/>
    </row>
    <row r="248" spans="3:6" s="3" customFormat="1">
      <c r="C248" s="49"/>
      <c r="D248" s="50"/>
      <c r="E248" s="2"/>
      <c r="F248" s="2"/>
    </row>
    <row r="249" spans="3:6" s="3" customFormat="1">
      <c r="C249" s="49"/>
      <c r="D249" s="50"/>
      <c r="E249" s="2"/>
      <c r="F249" s="2"/>
    </row>
    <row r="250" spans="3:6" s="3" customFormat="1">
      <c r="C250" s="49"/>
      <c r="D250" s="50"/>
      <c r="E250" s="2"/>
      <c r="F250" s="2"/>
    </row>
    <row r="251" spans="3:6" s="3" customFormat="1">
      <c r="C251" s="49"/>
      <c r="D251" s="50"/>
      <c r="E251" s="2"/>
      <c r="F251" s="2"/>
    </row>
    <row r="252" spans="3:6" s="3" customFormat="1">
      <c r="C252" s="49"/>
      <c r="D252" s="50"/>
      <c r="E252" s="2"/>
      <c r="F252" s="2"/>
    </row>
    <row r="253" spans="3:6" s="3" customFormat="1">
      <c r="C253" s="49"/>
      <c r="D253" s="50"/>
      <c r="E253" s="2"/>
      <c r="F253" s="2"/>
    </row>
    <row r="254" spans="3:6" s="3" customFormat="1">
      <c r="C254" s="49"/>
      <c r="D254" s="50"/>
      <c r="E254" s="2"/>
      <c r="F254" s="2"/>
    </row>
    <row r="255" spans="3:6" s="3" customFormat="1">
      <c r="C255" s="49"/>
      <c r="D255" s="50"/>
      <c r="E255" s="2"/>
      <c r="F255" s="2"/>
    </row>
    <row r="256" spans="3:6" s="3" customFormat="1">
      <c r="C256" s="49"/>
      <c r="D256" s="50"/>
      <c r="E256" s="2"/>
      <c r="F256" s="2"/>
    </row>
    <row r="257" spans="3:6" s="3" customFormat="1">
      <c r="C257" s="49"/>
      <c r="D257" s="50"/>
      <c r="E257" s="2"/>
      <c r="F257" s="2"/>
    </row>
    <row r="258" spans="3:6" s="3" customFormat="1">
      <c r="C258" s="49"/>
      <c r="D258" s="50"/>
      <c r="E258" s="2"/>
      <c r="F258" s="2"/>
    </row>
    <row r="259" spans="3:6" s="3" customFormat="1">
      <c r="C259" s="49"/>
      <c r="D259" s="50"/>
      <c r="E259" s="2"/>
      <c r="F259" s="2"/>
    </row>
    <row r="260" spans="3:6" s="3" customFormat="1">
      <c r="C260" s="49"/>
      <c r="D260" s="50"/>
      <c r="E260" s="2"/>
      <c r="F260" s="2"/>
    </row>
    <row r="261" spans="3:6" s="3" customFormat="1">
      <c r="C261" s="49"/>
      <c r="D261" s="50"/>
      <c r="E261" s="2"/>
      <c r="F261" s="2"/>
    </row>
    <row r="262" spans="3:6" s="3" customFormat="1">
      <c r="C262" s="49"/>
      <c r="D262" s="50"/>
      <c r="E262" s="2"/>
      <c r="F262" s="2"/>
    </row>
    <row r="263" spans="3:6" s="3" customFormat="1">
      <c r="C263" s="49"/>
      <c r="D263" s="50"/>
      <c r="E263" s="2"/>
      <c r="F263" s="2"/>
    </row>
    <row r="264" spans="3:6" s="3" customFormat="1">
      <c r="C264" s="49"/>
      <c r="D264" s="50"/>
      <c r="E264" s="2"/>
      <c r="F264" s="2"/>
    </row>
    <row r="265" spans="3:6" s="3" customFormat="1">
      <c r="C265" s="49"/>
      <c r="D265" s="50"/>
      <c r="E265" s="2"/>
      <c r="F265" s="2"/>
    </row>
    <row r="266" spans="3:6" s="3" customFormat="1">
      <c r="C266" s="49"/>
      <c r="D266" s="50"/>
      <c r="E266" s="2"/>
      <c r="F266" s="2"/>
    </row>
    <row r="267" spans="3:6" s="3" customFormat="1">
      <c r="C267" s="49"/>
      <c r="D267" s="50"/>
      <c r="E267" s="2"/>
      <c r="F267" s="2"/>
    </row>
    <row r="268" spans="3:6" s="3" customFormat="1">
      <c r="C268" s="49"/>
      <c r="D268" s="50"/>
      <c r="E268" s="2"/>
      <c r="F268" s="2"/>
    </row>
    <row r="269" spans="3:6" s="3" customFormat="1">
      <c r="C269" s="49"/>
      <c r="D269" s="50"/>
      <c r="E269" s="2"/>
      <c r="F269" s="2"/>
    </row>
    <row r="270" spans="3:6" s="3" customFormat="1">
      <c r="C270" s="49"/>
      <c r="D270" s="50"/>
      <c r="E270" s="2"/>
      <c r="F270" s="2"/>
    </row>
    <row r="271" spans="3:6" s="3" customFormat="1">
      <c r="C271" s="49"/>
      <c r="D271" s="50"/>
      <c r="E271" s="2"/>
      <c r="F271" s="2"/>
    </row>
    <row r="272" spans="3:6" s="3" customFormat="1">
      <c r="C272" s="49"/>
      <c r="D272" s="50"/>
      <c r="E272" s="2"/>
      <c r="F272" s="2"/>
    </row>
    <row r="273" spans="3:6" s="3" customFormat="1">
      <c r="C273" s="49"/>
      <c r="D273" s="50"/>
      <c r="E273" s="2"/>
      <c r="F273" s="2"/>
    </row>
    <row r="274" spans="3:6" s="3" customFormat="1">
      <c r="C274" s="49"/>
      <c r="D274" s="50"/>
      <c r="E274" s="2"/>
      <c r="F274" s="2"/>
    </row>
    <row r="275" spans="3:6" s="3" customFormat="1">
      <c r="C275" s="49"/>
      <c r="D275" s="50"/>
      <c r="E275" s="2"/>
      <c r="F275" s="2"/>
    </row>
    <row r="276" spans="3:6" s="3" customFormat="1">
      <c r="C276" s="49"/>
      <c r="D276" s="50"/>
      <c r="E276" s="2"/>
      <c r="F276" s="2"/>
    </row>
    <row r="277" spans="3:6" s="3" customFormat="1">
      <c r="C277" s="49"/>
      <c r="D277" s="50"/>
      <c r="E277" s="2"/>
      <c r="F277" s="2"/>
    </row>
    <row r="278" spans="3:6" s="3" customFormat="1">
      <c r="C278" s="49"/>
      <c r="D278" s="50"/>
      <c r="E278" s="2"/>
      <c r="F278" s="2"/>
    </row>
    <row r="279" spans="3:6" s="3" customFormat="1">
      <c r="C279" s="49"/>
      <c r="D279" s="50"/>
      <c r="E279" s="2"/>
      <c r="F279" s="2"/>
    </row>
    <row r="280" spans="3:6" s="3" customFormat="1">
      <c r="C280" s="49"/>
      <c r="D280" s="50"/>
      <c r="E280" s="2"/>
      <c r="F280" s="2"/>
    </row>
    <row r="281" spans="3:6" s="3" customFormat="1">
      <c r="C281" s="49"/>
      <c r="D281" s="50"/>
      <c r="E281" s="2"/>
      <c r="F281" s="2"/>
    </row>
    <row r="282" spans="3:6" s="3" customFormat="1">
      <c r="C282" s="49"/>
      <c r="D282" s="50"/>
      <c r="E282" s="2"/>
      <c r="F282" s="2"/>
    </row>
    <row r="283" spans="3:6" s="3" customFormat="1">
      <c r="C283" s="49"/>
      <c r="D283" s="50"/>
      <c r="E283" s="2"/>
      <c r="F283" s="2"/>
    </row>
    <row r="284" spans="3:6" s="3" customFormat="1">
      <c r="C284" s="49"/>
      <c r="D284" s="50"/>
      <c r="E284" s="2"/>
      <c r="F284" s="2"/>
    </row>
    <row r="285" spans="3:6" s="3" customFormat="1">
      <c r="C285" s="49"/>
      <c r="D285" s="50"/>
      <c r="E285" s="2"/>
      <c r="F285" s="2"/>
    </row>
    <row r="286" spans="3:6" s="3" customFormat="1">
      <c r="C286" s="49"/>
      <c r="D286" s="50"/>
      <c r="E286" s="2"/>
      <c r="F286" s="2"/>
    </row>
    <row r="287" spans="3:6" s="3" customFormat="1">
      <c r="C287" s="49"/>
      <c r="D287" s="50"/>
      <c r="E287" s="2"/>
      <c r="F287" s="2"/>
    </row>
    <row r="288" spans="3:6" s="3" customFormat="1">
      <c r="C288" s="49"/>
      <c r="D288" s="50"/>
      <c r="E288" s="2"/>
      <c r="F288" s="2"/>
    </row>
    <row r="289" spans="3:6" s="3" customFormat="1">
      <c r="C289" s="49"/>
      <c r="D289" s="50"/>
      <c r="E289" s="2"/>
      <c r="F289" s="2"/>
    </row>
    <row r="290" spans="3:6" s="3" customFormat="1">
      <c r="C290" s="49"/>
      <c r="D290" s="50"/>
      <c r="E290" s="2"/>
      <c r="F290" s="2"/>
    </row>
    <row r="291" spans="3:6" s="3" customFormat="1">
      <c r="C291" s="49"/>
      <c r="D291" s="50"/>
      <c r="E291" s="2"/>
      <c r="F291" s="2"/>
    </row>
    <row r="292" spans="3:6" s="3" customFormat="1">
      <c r="C292" s="49"/>
      <c r="D292" s="50"/>
      <c r="E292" s="2"/>
      <c r="F292" s="2"/>
    </row>
    <row r="293" spans="3:6" s="3" customFormat="1">
      <c r="C293" s="49"/>
      <c r="D293" s="50"/>
      <c r="E293" s="2"/>
      <c r="F293" s="2"/>
    </row>
    <row r="294" spans="3:6" s="3" customFormat="1">
      <c r="C294" s="49"/>
      <c r="D294" s="50"/>
      <c r="E294" s="2"/>
      <c r="F294" s="2"/>
    </row>
    <row r="295" spans="3:6" s="3" customFormat="1">
      <c r="C295" s="49"/>
      <c r="D295" s="50"/>
      <c r="E295" s="2"/>
      <c r="F295" s="2"/>
    </row>
    <row r="296" spans="3:6" s="3" customFormat="1">
      <c r="C296" s="49"/>
      <c r="D296" s="50"/>
      <c r="E296" s="2"/>
      <c r="F296" s="2"/>
    </row>
    <row r="297" spans="3:6" s="3" customFormat="1">
      <c r="C297" s="49"/>
      <c r="D297" s="50"/>
      <c r="E297" s="2"/>
      <c r="F297" s="2"/>
    </row>
    <row r="298" spans="3:6" s="3" customFormat="1">
      <c r="C298" s="49"/>
      <c r="D298" s="50"/>
      <c r="E298" s="2"/>
      <c r="F298" s="2"/>
    </row>
    <row r="299" spans="3:6" s="3" customFormat="1">
      <c r="C299" s="49"/>
      <c r="D299" s="50"/>
      <c r="E299" s="2"/>
      <c r="F299" s="2"/>
    </row>
    <row r="300" spans="3:6" s="3" customFormat="1">
      <c r="C300" s="49"/>
      <c r="D300" s="50"/>
      <c r="E300" s="2"/>
      <c r="F300" s="2"/>
    </row>
    <row r="301" spans="3:6" s="3" customFormat="1">
      <c r="C301" s="49"/>
      <c r="D301" s="50"/>
      <c r="E301" s="2"/>
      <c r="F301" s="2"/>
    </row>
    <row r="302" spans="3:6" s="3" customFormat="1">
      <c r="C302" s="49"/>
      <c r="D302" s="50"/>
      <c r="E302" s="2"/>
      <c r="F302" s="2"/>
    </row>
    <row r="303" spans="3:6" s="3" customFormat="1">
      <c r="C303" s="49"/>
      <c r="D303" s="50"/>
      <c r="E303" s="2"/>
      <c r="F303" s="2"/>
    </row>
    <row r="304" spans="3:6" s="3" customFormat="1">
      <c r="C304" s="49"/>
      <c r="D304" s="50"/>
      <c r="E304" s="2"/>
      <c r="F304" s="2"/>
    </row>
    <row r="305" spans="3:6" s="3" customFormat="1">
      <c r="C305" s="49"/>
      <c r="D305" s="50"/>
      <c r="E305" s="2"/>
      <c r="F305" s="2"/>
    </row>
    <row r="306" spans="3:6" s="3" customFormat="1">
      <c r="C306" s="49"/>
      <c r="D306" s="50"/>
      <c r="E306" s="2"/>
      <c r="F306" s="2"/>
    </row>
    <row r="307" spans="3:6" s="3" customFormat="1">
      <c r="C307" s="49"/>
      <c r="D307" s="50"/>
      <c r="E307" s="2"/>
      <c r="F307" s="2"/>
    </row>
    <row r="308" spans="3:6" s="3" customFormat="1">
      <c r="C308" s="49"/>
      <c r="D308" s="50"/>
      <c r="E308" s="2"/>
      <c r="F308" s="2"/>
    </row>
    <row r="309" spans="3:6" s="3" customFormat="1">
      <c r="C309" s="49"/>
      <c r="D309" s="50"/>
      <c r="E309" s="2"/>
      <c r="F309" s="2"/>
    </row>
    <row r="310" spans="3:6" s="3" customFormat="1">
      <c r="C310" s="49"/>
      <c r="D310" s="50"/>
      <c r="E310" s="2"/>
      <c r="F310" s="2"/>
    </row>
    <row r="311" spans="3:6" s="3" customFormat="1">
      <c r="C311" s="49"/>
      <c r="D311" s="50"/>
      <c r="E311" s="2"/>
      <c r="F311" s="2"/>
    </row>
    <row r="312" spans="3:6" s="3" customFormat="1">
      <c r="C312" s="49"/>
      <c r="D312" s="50"/>
      <c r="E312" s="2"/>
      <c r="F312" s="2"/>
    </row>
    <row r="313" spans="3:6" s="3" customFormat="1">
      <c r="C313" s="49"/>
      <c r="D313" s="50"/>
      <c r="E313" s="2"/>
      <c r="F313" s="2"/>
    </row>
    <row r="314" spans="3:6" s="3" customFormat="1">
      <c r="C314" s="49"/>
      <c r="D314" s="50"/>
      <c r="E314" s="2"/>
      <c r="F314" s="2"/>
    </row>
    <row r="315" spans="3:6" s="3" customFormat="1">
      <c r="C315" s="49"/>
      <c r="D315" s="50"/>
      <c r="E315" s="2"/>
      <c r="F315" s="2"/>
    </row>
    <row r="316" spans="3:6" s="3" customFormat="1">
      <c r="C316" s="49"/>
      <c r="D316" s="50"/>
      <c r="E316" s="2"/>
      <c r="F316" s="2"/>
    </row>
    <row r="317" spans="3:6" s="3" customFormat="1">
      <c r="C317" s="49"/>
      <c r="D317" s="50"/>
      <c r="E317" s="2"/>
      <c r="F317" s="2"/>
    </row>
    <row r="318" spans="3:6" s="3" customFormat="1">
      <c r="C318" s="49"/>
      <c r="D318" s="50"/>
      <c r="E318" s="2"/>
      <c r="F318" s="2"/>
    </row>
    <row r="319" spans="3:6" s="3" customFormat="1">
      <c r="C319" s="49"/>
      <c r="D319" s="50"/>
      <c r="E319" s="2"/>
      <c r="F319" s="2"/>
    </row>
    <row r="320" spans="3:6" s="3" customFormat="1">
      <c r="C320" s="49"/>
      <c r="D320" s="50"/>
      <c r="E320" s="2"/>
      <c r="F320" s="2"/>
    </row>
    <row r="321" spans="3:6" s="3" customFormat="1">
      <c r="C321" s="49"/>
      <c r="D321" s="50"/>
      <c r="E321" s="2"/>
      <c r="F321" s="2"/>
    </row>
    <row r="322" spans="3:6" s="3" customFormat="1">
      <c r="C322" s="49"/>
      <c r="D322" s="50"/>
      <c r="E322" s="2"/>
      <c r="F322" s="2"/>
    </row>
    <row r="323" spans="3:6" s="3" customFormat="1">
      <c r="C323" s="49"/>
      <c r="D323" s="50"/>
      <c r="E323" s="2"/>
      <c r="F323" s="2"/>
    </row>
    <row r="324" spans="3:6" s="3" customFormat="1">
      <c r="C324" s="49"/>
      <c r="D324" s="50"/>
      <c r="E324" s="2"/>
      <c r="F324" s="2"/>
    </row>
    <row r="325" spans="3:6" s="3" customFormat="1">
      <c r="C325" s="49"/>
      <c r="D325" s="50"/>
      <c r="E325" s="2"/>
      <c r="F325" s="2"/>
    </row>
    <row r="326" spans="3:6" s="3" customFormat="1">
      <c r="C326" s="49"/>
      <c r="D326" s="50"/>
      <c r="E326" s="2"/>
      <c r="F326" s="2"/>
    </row>
    <row r="327" spans="3:6" s="3" customFormat="1">
      <c r="C327" s="49"/>
      <c r="D327" s="50"/>
      <c r="E327" s="2"/>
      <c r="F327" s="2"/>
    </row>
    <row r="328" spans="3:6" s="3" customFormat="1">
      <c r="C328" s="49"/>
      <c r="D328" s="50"/>
      <c r="E328" s="2"/>
      <c r="F328" s="2"/>
    </row>
    <row r="329" spans="3:6" s="3" customFormat="1">
      <c r="C329" s="49"/>
      <c r="D329" s="50"/>
      <c r="E329" s="2"/>
      <c r="F329" s="2"/>
    </row>
    <row r="330" spans="3:6" s="3" customFormat="1">
      <c r="C330" s="49"/>
      <c r="D330" s="50"/>
      <c r="E330" s="2"/>
      <c r="F330" s="2"/>
    </row>
    <row r="331" spans="3:6" s="3" customFormat="1">
      <c r="C331" s="49"/>
      <c r="D331" s="50"/>
      <c r="E331" s="2"/>
      <c r="F331" s="2"/>
    </row>
    <row r="332" spans="3:6" s="3" customFormat="1">
      <c r="C332" s="49"/>
      <c r="D332" s="50"/>
      <c r="E332" s="2"/>
      <c r="F332" s="2"/>
    </row>
    <row r="333" spans="3:6" s="3" customFormat="1">
      <c r="C333" s="49"/>
      <c r="D333" s="50"/>
      <c r="E333" s="2"/>
      <c r="F333" s="2"/>
    </row>
    <row r="334" spans="3:6" s="3" customFormat="1">
      <c r="C334" s="49"/>
      <c r="D334" s="50"/>
      <c r="E334" s="2"/>
      <c r="F334" s="2"/>
    </row>
    <row r="335" spans="3:6" s="3" customFormat="1">
      <c r="C335" s="49"/>
      <c r="D335" s="50"/>
      <c r="E335" s="2"/>
      <c r="F335" s="2"/>
    </row>
    <row r="336" spans="3:6" s="3" customFormat="1">
      <c r="C336" s="49"/>
      <c r="D336" s="50"/>
      <c r="E336" s="2"/>
      <c r="F336" s="2"/>
    </row>
    <row r="337" spans="3:6" s="3" customFormat="1">
      <c r="C337" s="49"/>
      <c r="D337" s="50"/>
      <c r="E337" s="2"/>
      <c r="F337" s="2"/>
    </row>
    <row r="338" spans="3:6" s="3" customFormat="1">
      <c r="C338" s="49"/>
      <c r="D338" s="50"/>
      <c r="E338" s="2"/>
      <c r="F338" s="2"/>
    </row>
    <row r="339" spans="3:6" s="3" customFormat="1">
      <c r="C339" s="49"/>
      <c r="D339" s="50"/>
      <c r="E339" s="2"/>
      <c r="F339" s="2"/>
    </row>
    <row r="340" spans="3:6" s="3" customFormat="1">
      <c r="C340" s="49"/>
      <c r="D340" s="50"/>
      <c r="E340" s="2"/>
      <c r="F340" s="2"/>
    </row>
    <row r="341" spans="3:6" s="3" customFormat="1">
      <c r="C341" s="49"/>
      <c r="D341" s="50"/>
      <c r="E341" s="2"/>
      <c r="F341" s="2"/>
    </row>
    <row r="342" spans="3:6" s="3" customFormat="1">
      <c r="C342" s="49"/>
      <c r="D342" s="50"/>
      <c r="E342" s="2"/>
      <c r="F342" s="2"/>
    </row>
    <row r="343" spans="3:6" s="3" customFormat="1">
      <c r="C343" s="49"/>
      <c r="D343" s="50"/>
      <c r="E343" s="2"/>
      <c r="F343" s="2"/>
    </row>
    <row r="344" spans="3:6" s="3" customFormat="1">
      <c r="C344" s="49"/>
      <c r="D344" s="50"/>
      <c r="E344" s="2"/>
      <c r="F344" s="2"/>
    </row>
    <row r="345" spans="3:6" s="3" customFormat="1">
      <c r="C345" s="49"/>
      <c r="D345" s="50"/>
      <c r="E345" s="2"/>
      <c r="F345" s="2"/>
    </row>
    <row r="346" spans="3:6" s="3" customFormat="1">
      <c r="C346" s="49"/>
      <c r="D346" s="50"/>
      <c r="E346" s="2"/>
      <c r="F346" s="2"/>
    </row>
    <row r="347" spans="3:6" s="3" customFormat="1">
      <c r="C347" s="49"/>
      <c r="D347" s="50"/>
      <c r="E347" s="2"/>
      <c r="F347" s="2"/>
    </row>
    <row r="348" spans="3:6" s="3" customFormat="1">
      <c r="C348" s="49"/>
      <c r="D348" s="50"/>
      <c r="E348" s="2"/>
      <c r="F348" s="2"/>
    </row>
    <row r="349" spans="3:6" s="3" customFormat="1">
      <c r="C349" s="49"/>
      <c r="D349" s="50"/>
      <c r="E349" s="2"/>
      <c r="F349" s="2"/>
    </row>
    <row r="350" spans="3:6" s="3" customFormat="1">
      <c r="C350" s="49"/>
      <c r="D350" s="50"/>
      <c r="E350" s="2"/>
      <c r="F350" s="2"/>
    </row>
    <row r="351" spans="3:6" s="3" customFormat="1">
      <c r="C351" s="49"/>
      <c r="D351" s="50"/>
      <c r="E351" s="2"/>
      <c r="F351" s="2"/>
    </row>
    <row r="352" spans="3:6" s="3" customFormat="1">
      <c r="C352" s="49"/>
      <c r="D352" s="50"/>
      <c r="E352" s="2"/>
      <c r="F352" s="2"/>
    </row>
    <row r="353" spans="3:6" s="3" customFormat="1">
      <c r="C353" s="49"/>
      <c r="D353" s="50"/>
      <c r="E353" s="2"/>
      <c r="F353" s="2"/>
    </row>
    <row r="354" spans="3:6" s="3" customFormat="1">
      <c r="C354" s="49"/>
      <c r="D354" s="50"/>
      <c r="E354" s="2"/>
      <c r="F354" s="2"/>
    </row>
    <row r="355" spans="3:6" s="3" customFormat="1">
      <c r="C355" s="49"/>
      <c r="D355" s="50"/>
      <c r="E355" s="2"/>
      <c r="F355" s="2"/>
    </row>
    <row r="356" spans="3:6" s="3" customFormat="1">
      <c r="C356" s="49"/>
      <c r="D356" s="50"/>
      <c r="E356" s="2"/>
      <c r="F356" s="2"/>
    </row>
    <row r="357" spans="3:6" s="3" customFormat="1">
      <c r="C357" s="49"/>
      <c r="D357" s="50"/>
      <c r="E357" s="2"/>
      <c r="F357" s="2"/>
    </row>
    <row r="358" spans="3:6" s="3" customFormat="1">
      <c r="C358" s="49"/>
      <c r="D358" s="50"/>
      <c r="E358" s="2"/>
      <c r="F358" s="2"/>
    </row>
    <row r="359" spans="3:6" s="3" customFormat="1">
      <c r="C359" s="49"/>
      <c r="D359" s="50"/>
      <c r="E359" s="2"/>
      <c r="F359" s="2"/>
    </row>
    <row r="360" spans="3:6" s="3" customFormat="1">
      <c r="C360" s="49"/>
      <c r="D360" s="50"/>
      <c r="E360" s="2"/>
      <c r="F360" s="2"/>
    </row>
    <row r="361" spans="3:6" s="3" customFormat="1">
      <c r="C361" s="49"/>
      <c r="D361" s="50"/>
      <c r="E361" s="2"/>
      <c r="F361" s="2"/>
    </row>
    <row r="362" spans="3:6" s="3" customFormat="1">
      <c r="C362" s="49"/>
      <c r="D362" s="50"/>
      <c r="E362" s="2"/>
      <c r="F362" s="2"/>
    </row>
    <row r="363" spans="3:6" s="3" customFormat="1">
      <c r="C363" s="49"/>
      <c r="D363" s="50"/>
      <c r="E363" s="2"/>
      <c r="F363" s="2"/>
    </row>
  </sheetData>
  <mergeCells count="14">
    <mergeCell ref="G3:K6"/>
    <mergeCell ref="H30:J30"/>
    <mergeCell ref="H16:J16"/>
    <mergeCell ref="H17:J17"/>
    <mergeCell ref="H15:J15"/>
    <mergeCell ref="H18:K18"/>
    <mergeCell ref="G7:K13"/>
    <mergeCell ref="H32:K32"/>
    <mergeCell ref="H33:J33"/>
    <mergeCell ref="H20:K20"/>
    <mergeCell ref="H22:K22"/>
    <mergeCell ref="H24:K24"/>
    <mergeCell ref="H26:K26"/>
    <mergeCell ref="H28:K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09"/>
  <sheetViews>
    <sheetView showGridLines="0" topLeftCell="D1" zoomScale="80" zoomScaleNormal="80" workbookViewId="0">
      <pane ySplit="4" topLeftCell="A63" activePane="bottomLeft" state="frozen"/>
      <selection pane="bottomLeft" activeCell="I270" sqref="I270"/>
    </sheetView>
  </sheetViews>
  <sheetFormatPr defaultColWidth="11.42578125" defaultRowHeight="14.25"/>
  <cols>
    <col min="1" max="1" width="5" style="11" customWidth="1"/>
    <col min="2" max="2" width="38.85546875" style="11" customWidth="1"/>
    <col min="3" max="3" width="19.140625" style="11" bestFit="1" customWidth="1"/>
    <col min="4" max="4" width="16.7109375" style="11" customWidth="1"/>
    <col min="5" max="5" width="15.42578125" style="11" customWidth="1"/>
    <col min="6" max="6" width="51.85546875" style="11" customWidth="1"/>
    <col min="7" max="7" width="25.85546875" style="11" customWidth="1"/>
    <col min="8" max="8" width="26.85546875" style="11" customWidth="1"/>
    <col min="9" max="9" width="137.5703125" style="11" customWidth="1"/>
    <col min="10" max="12" width="20.7109375" style="30" customWidth="1"/>
    <col min="13" max="13" width="20.7109375" style="8" customWidth="1"/>
    <col min="14" max="14" width="15.7109375" style="8" customWidth="1"/>
    <col min="15" max="15" width="27.140625" style="21" customWidth="1"/>
    <col min="16" max="16" width="22.7109375" style="11" customWidth="1"/>
    <col min="17" max="17" width="18.5703125" style="11" customWidth="1"/>
    <col min="18" max="18" width="18.7109375" style="11" customWidth="1"/>
    <col min="19" max="19" width="15.28515625" style="11" bestFit="1" customWidth="1"/>
    <col min="20" max="20" width="21.5703125" style="11" bestFit="1" customWidth="1"/>
    <col min="21" max="21" width="27.7109375" style="11" customWidth="1"/>
    <col min="22" max="22" width="17.140625" style="11" customWidth="1"/>
    <col min="23" max="23" width="16.85546875" style="11" customWidth="1"/>
    <col min="24" max="24" width="14.85546875" style="11" customWidth="1"/>
    <col min="25" max="25" width="16.7109375" style="11" customWidth="1"/>
    <col min="26" max="26" width="20.28515625" style="11" customWidth="1"/>
    <col min="27" max="16384" width="11.42578125" style="11"/>
  </cols>
  <sheetData>
    <row r="1" spans="2:27" ht="30" customHeight="1">
      <c r="B1" s="81" t="s">
        <v>14</v>
      </c>
      <c r="C1" s="81"/>
      <c r="D1" s="81"/>
      <c r="E1" s="81"/>
      <c r="F1" s="81"/>
      <c r="G1" s="81"/>
      <c r="H1" s="81"/>
      <c r="I1" s="81"/>
      <c r="J1" s="81"/>
      <c r="K1" s="81"/>
      <c r="L1" s="81"/>
      <c r="M1" s="81"/>
      <c r="O1" s="9"/>
      <c r="P1" s="10"/>
      <c r="Q1" s="10"/>
      <c r="R1" s="10"/>
      <c r="S1" s="10"/>
      <c r="T1" s="10"/>
      <c r="U1" s="10"/>
      <c r="V1" s="10"/>
      <c r="W1" s="10"/>
      <c r="X1" s="10"/>
      <c r="Y1" s="10"/>
      <c r="Z1" s="10"/>
    </row>
    <row r="2" spans="2:27" ht="30" customHeight="1">
      <c r="B2" s="82" t="s">
        <v>15</v>
      </c>
      <c r="C2" s="82"/>
      <c r="D2" s="82"/>
      <c r="E2" s="82"/>
      <c r="F2" s="82"/>
      <c r="G2" s="82"/>
      <c r="H2" s="82"/>
      <c r="I2" s="82"/>
      <c r="J2" s="82"/>
      <c r="K2" s="82"/>
      <c r="L2" s="82"/>
      <c r="M2" s="82"/>
      <c r="O2" s="9"/>
      <c r="P2" s="10"/>
      <c r="Q2" s="10"/>
      <c r="R2" s="10"/>
      <c r="S2" s="10"/>
      <c r="T2" s="10"/>
      <c r="U2" s="10"/>
      <c r="V2" s="10"/>
      <c r="W2" s="10"/>
      <c r="X2" s="10"/>
      <c r="Y2" s="10"/>
      <c r="Z2" s="10"/>
      <c r="AA2" s="12"/>
    </row>
    <row r="3" spans="2:27" ht="30" customHeight="1">
      <c r="B3" s="82" t="s">
        <v>16</v>
      </c>
      <c r="C3" s="82"/>
      <c r="D3" s="82"/>
      <c r="E3" s="82"/>
      <c r="F3" s="82"/>
      <c r="G3" s="82"/>
      <c r="H3" s="82"/>
      <c r="I3" s="82"/>
      <c r="J3" s="82"/>
      <c r="K3" s="82"/>
      <c r="L3" s="82"/>
      <c r="M3" s="82"/>
      <c r="N3" s="9"/>
      <c r="O3" s="9"/>
      <c r="P3" s="80" t="s">
        <v>17</v>
      </c>
      <c r="Q3" s="80"/>
      <c r="R3" s="78" t="s">
        <v>18</v>
      </c>
      <c r="S3" s="78"/>
      <c r="T3" s="78"/>
      <c r="U3" s="78"/>
      <c r="V3" s="78"/>
      <c r="W3" s="78"/>
      <c r="X3" s="78"/>
      <c r="Y3" s="79" t="s">
        <v>19</v>
      </c>
      <c r="Z3" s="79"/>
      <c r="AA3" s="12"/>
    </row>
    <row r="4" spans="2:27" ht="50.1" customHeight="1">
      <c r="B4" s="35" t="s">
        <v>20</v>
      </c>
      <c r="C4" s="36" t="s">
        <v>21</v>
      </c>
      <c r="D4" s="35" t="s">
        <v>22</v>
      </c>
      <c r="E4" s="36" t="s">
        <v>23</v>
      </c>
      <c r="F4" s="35" t="s">
        <v>24</v>
      </c>
      <c r="G4" s="36" t="s">
        <v>25</v>
      </c>
      <c r="H4" s="35" t="s">
        <v>26</v>
      </c>
      <c r="I4" s="37" t="s">
        <v>27</v>
      </c>
      <c r="J4" s="38" t="s">
        <v>28</v>
      </c>
      <c r="K4" s="37" t="s">
        <v>29</v>
      </c>
      <c r="L4" s="38" t="s">
        <v>30</v>
      </c>
      <c r="M4" s="37" t="s">
        <v>31</v>
      </c>
      <c r="N4" s="13"/>
      <c r="O4" s="13"/>
      <c r="P4" s="34" t="s">
        <v>32</v>
      </c>
      <c r="Q4" s="32" t="s">
        <v>33</v>
      </c>
      <c r="R4" s="33" t="s">
        <v>34</v>
      </c>
      <c r="S4" s="32" t="s">
        <v>35</v>
      </c>
      <c r="T4" s="33" t="s">
        <v>36</v>
      </c>
      <c r="U4" s="31" t="s">
        <v>37</v>
      </c>
      <c r="V4" s="33" t="s">
        <v>38</v>
      </c>
      <c r="W4" s="31" t="s">
        <v>39</v>
      </c>
      <c r="X4" s="33" t="s">
        <v>40</v>
      </c>
      <c r="Y4" s="31" t="s">
        <v>41</v>
      </c>
      <c r="Z4" s="33" t="s">
        <v>42</v>
      </c>
      <c r="AA4" s="14"/>
    </row>
    <row r="5" spans="2:27" s="21" customFormat="1" ht="116.25" customHeight="1">
      <c r="B5" s="15" t="s">
        <v>43</v>
      </c>
      <c r="C5" s="15" t="s">
        <v>44</v>
      </c>
      <c r="D5" s="15">
        <v>1295</v>
      </c>
      <c r="E5" s="15">
        <v>1994</v>
      </c>
      <c r="F5" s="16" t="s">
        <v>45</v>
      </c>
      <c r="G5" s="15" t="s">
        <v>46</v>
      </c>
      <c r="H5" s="15" t="s">
        <v>47</v>
      </c>
      <c r="I5" s="17" t="s">
        <v>48</v>
      </c>
      <c r="J5" s="18" t="s">
        <v>49</v>
      </c>
      <c r="K5" s="18" t="s">
        <v>49</v>
      </c>
      <c r="L5" s="18" t="s">
        <v>49</v>
      </c>
      <c r="M5" s="19" t="s">
        <v>50</v>
      </c>
      <c r="N5" s="20"/>
      <c r="P5" s="22"/>
      <c r="Q5" s="22"/>
      <c r="R5" s="22"/>
      <c r="S5" s="22"/>
      <c r="T5" s="22"/>
      <c r="U5" s="22"/>
      <c r="V5" s="22"/>
      <c r="W5" s="22"/>
      <c r="X5" s="22"/>
      <c r="Y5" s="22"/>
      <c r="Z5" s="22"/>
    </row>
    <row r="6" spans="2:27" s="21" customFormat="1" ht="45" customHeight="1">
      <c r="B6" s="15" t="s">
        <v>43</v>
      </c>
      <c r="C6" s="15" t="s">
        <v>51</v>
      </c>
      <c r="D6" s="15">
        <v>156</v>
      </c>
      <c r="E6" s="15">
        <v>2005</v>
      </c>
      <c r="F6" s="16" t="s">
        <v>52</v>
      </c>
      <c r="G6" s="15" t="s">
        <v>53</v>
      </c>
      <c r="H6" s="15">
        <v>3</v>
      </c>
      <c r="I6" s="17" t="s">
        <v>54</v>
      </c>
      <c r="J6" s="18" t="s">
        <v>49</v>
      </c>
      <c r="K6" s="18" t="s">
        <v>49</v>
      </c>
      <c r="L6" s="18" t="s">
        <v>49</v>
      </c>
      <c r="M6" s="19" t="s">
        <v>50</v>
      </c>
      <c r="N6" s="20"/>
      <c r="P6" s="22"/>
      <c r="Q6" s="22"/>
      <c r="R6" s="22"/>
      <c r="S6" s="22"/>
      <c r="T6" s="22"/>
      <c r="U6" s="22"/>
      <c r="V6" s="22"/>
      <c r="W6" s="22"/>
      <c r="X6" s="22"/>
      <c r="Y6" s="22"/>
      <c r="Z6" s="22"/>
    </row>
    <row r="7" spans="2:27" s="21" customFormat="1" ht="67.5" customHeight="1">
      <c r="B7" s="15" t="s">
        <v>43</v>
      </c>
      <c r="C7" s="15" t="s">
        <v>51</v>
      </c>
      <c r="D7" s="15">
        <v>1570</v>
      </c>
      <c r="E7" s="15">
        <v>2005</v>
      </c>
      <c r="F7" s="16" t="s">
        <v>55</v>
      </c>
      <c r="G7" s="15" t="s">
        <v>53</v>
      </c>
      <c r="H7" s="15">
        <v>5</v>
      </c>
      <c r="I7" s="17" t="s">
        <v>56</v>
      </c>
      <c r="J7" s="18" t="s">
        <v>49</v>
      </c>
      <c r="K7" s="18" t="s">
        <v>49</v>
      </c>
      <c r="L7" s="18" t="s">
        <v>49</v>
      </c>
      <c r="M7" s="19" t="s">
        <v>50</v>
      </c>
      <c r="N7" s="20"/>
      <c r="P7" s="22"/>
      <c r="Q7" s="22"/>
      <c r="R7" s="22"/>
      <c r="S7" s="22"/>
      <c r="T7" s="22"/>
      <c r="U7" s="22"/>
      <c r="V7" s="22"/>
      <c r="W7" s="22"/>
      <c r="X7" s="22"/>
      <c r="Y7" s="22"/>
      <c r="Z7" s="22"/>
    </row>
    <row r="8" spans="2:27" s="21" customFormat="1" ht="68.25" customHeight="1">
      <c r="B8" s="15" t="s">
        <v>43</v>
      </c>
      <c r="C8" s="15" t="s">
        <v>51</v>
      </c>
      <c r="D8" s="15">
        <v>1401</v>
      </c>
      <c r="E8" s="15">
        <v>2007</v>
      </c>
      <c r="F8" s="16" t="s">
        <v>57</v>
      </c>
      <c r="G8" s="15" t="s">
        <v>53</v>
      </c>
      <c r="H8" s="15" t="s">
        <v>58</v>
      </c>
      <c r="I8" s="17" t="s">
        <v>59</v>
      </c>
      <c r="J8" s="18" t="s">
        <v>49</v>
      </c>
      <c r="K8" s="18" t="s">
        <v>49</v>
      </c>
      <c r="L8" s="18" t="s">
        <v>49</v>
      </c>
      <c r="M8" s="19" t="s">
        <v>50</v>
      </c>
      <c r="N8" s="20"/>
      <c r="P8" s="22"/>
      <c r="Q8" s="22"/>
      <c r="R8" s="22"/>
      <c r="S8" s="22"/>
      <c r="T8" s="22"/>
      <c r="U8" s="22"/>
      <c r="V8" s="22"/>
      <c r="W8" s="22"/>
      <c r="X8" s="22"/>
      <c r="Y8" s="22"/>
      <c r="Z8" s="22"/>
    </row>
    <row r="9" spans="2:27" s="21" customFormat="1" ht="36" customHeight="1">
      <c r="B9" s="15" t="s">
        <v>43</v>
      </c>
      <c r="C9" s="15" t="s">
        <v>51</v>
      </c>
      <c r="D9" s="15">
        <v>1401</v>
      </c>
      <c r="E9" s="15">
        <v>2007</v>
      </c>
      <c r="F9" s="16" t="s">
        <v>57</v>
      </c>
      <c r="G9" s="15" t="s">
        <v>53</v>
      </c>
      <c r="H9" s="15">
        <v>4</v>
      </c>
      <c r="I9" s="17" t="s">
        <v>60</v>
      </c>
      <c r="J9" s="18" t="s">
        <v>49</v>
      </c>
      <c r="K9" s="18" t="s">
        <v>49</v>
      </c>
      <c r="L9" s="18" t="s">
        <v>49</v>
      </c>
      <c r="M9" s="19" t="s">
        <v>50</v>
      </c>
      <c r="N9" s="20"/>
      <c r="P9" s="22"/>
      <c r="Q9" s="22"/>
      <c r="R9" s="22"/>
      <c r="S9" s="22"/>
      <c r="T9" s="22"/>
      <c r="U9" s="22"/>
      <c r="V9" s="22"/>
      <c r="W9" s="22"/>
      <c r="X9" s="22"/>
      <c r="Y9" s="22"/>
      <c r="Z9" s="22"/>
    </row>
    <row r="10" spans="2:27" s="21" customFormat="1" ht="34.5" customHeight="1">
      <c r="B10" s="15" t="s">
        <v>43</v>
      </c>
      <c r="C10" s="15" t="s">
        <v>51</v>
      </c>
      <c r="D10" s="15">
        <v>1401</v>
      </c>
      <c r="E10" s="15">
        <v>2007</v>
      </c>
      <c r="F10" s="16" t="s">
        <v>57</v>
      </c>
      <c r="G10" s="15" t="s">
        <v>53</v>
      </c>
      <c r="H10" s="15">
        <v>4</v>
      </c>
      <c r="I10" s="17" t="s">
        <v>61</v>
      </c>
      <c r="J10" s="18" t="s">
        <v>49</v>
      </c>
      <c r="K10" s="18" t="s">
        <v>49</v>
      </c>
      <c r="L10" s="18" t="s">
        <v>49</v>
      </c>
      <c r="M10" s="19" t="s">
        <v>50</v>
      </c>
      <c r="N10" s="20"/>
      <c r="P10" s="22"/>
      <c r="Q10" s="22"/>
      <c r="R10" s="22"/>
      <c r="S10" s="22"/>
      <c r="T10" s="22"/>
      <c r="U10" s="22"/>
      <c r="V10" s="22"/>
      <c r="W10" s="22"/>
      <c r="X10" s="22"/>
      <c r="Y10" s="22"/>
      <c r="Z10" s="22"/>
    </row>
    <row r="11" spans="2:27" s="21" customFormat="1" ht="28.5">
      <c r="B11" s="15" t="s">
        <v>43</v>
      </c>
      <c r="C11" s="15" t="s">
        <v>51</v>
      </c>
      <c r="D11" s="15">
        <v>1401</v>
      </c>
      <c r="E11" s="15">
        <v>2007</v>
      </c>
      <c r="F11" s="16" t="s">
        <v>57</v>
      </c>
      <c r="G11" s="15" t="s">
        <v>53</v>
      </c>
      <c r="H11" s="15">
        <v>4</v>
      </c>
      <c r="I11" s="17" t="s">
        <v>62</v>
      </c>
      <c r="J11" s="18" t="s">
        <v>49</v>
      </c>
      <c r="K11" s="18" t="s">
        <v>49</v>
      </c>
      <c r="L11" s="18" t="s">
        <v>49</v>
      </c>
      <c r="M11" s="19" t="s">
        <v>50</v>
      </c>
      <c r="N11" s="20"/>
      <c r="P11" s="22"/>
      <c r="Q11" s="22"/>
      <c r="R11" s="22"/>
      <c r="S11" s="22"/>
      <c r="T11" s="22"/>
      <c r="U11" s="22"/>
      <c r="V11" s="22"/>
      <c r="W11" s="22"/>
      <c r="X11" s="22"/>
      <c r="Y11" s="22"/>
      <c r="Z11" s="22"/>
    </row>
    <row r="12" spans="2:27" s="21" customFormat="1" ht="42.75">
      <c r="B12" s="15" t="s">
        <v>43</v>
      </c>
      <c r="C12" s="15" t="s">
        <v>51</v>
      </c>
      <c r="D12" s="15">
        <v>1401</v>
      </c>
      <c r="E12" s="15">
        <v>2007</v>
      </c>
      <c r="F12" s="16" t="s">
        <v>57</v>
      </c>
      <c r="G12" s="15" t="s">
        <v>53</v>
      </c>
      <c r="H12" s="15">
        <v>4</v>
      </c>
      <c r="I12" s="17" t="s">
        <v>63</v>
      </c>
      <c r="J12" s="18" t="s">
        <v>49</v>
      </c>
      <c r="K12" s="18" t="s">
        <v>49</v>
      </c>
      <c r="L12" s="18" t="s">
        <v>49</v>
      </c>
      <c r="M12" s="19" t="s">
        <v>50</v>
      </c>
      <c r="N12" s="20"/>
      <c r="P12" s="22"/>
      <c r="Q12" s="22"/>
      <c r="R12" s="22"/>
      <c r="S12" s="22"/>
      <c r="T12" s="22"/>
      <c r="U12" s="22"/>
      <c r="V12" s="22"/>
      <c r="W12" s="22"/>
      <c r="X12" s="22"/>
      <c r="Y12" s="22"/>
      <c r="Z12" s="22"/>
    </row>
    <row r="13" spans="2:27" s="21" customFormat="1" ht="28.5">
      <c r="B13" s="15" t="s">
        <v>43</v>
      </c>
      <c r="C13" s="15" t="s">
        <v>51</v>
      </c>
      <c r="D13" s="15">
        <v>1401</v>
      </c>
      <c r="E13" s="15">
        <v>2007</v>
      </c>
      <c r="F13" s="16" t="s">
        <v>57</v>
      </c>
      <c r="G13" s="15" t="s">
        <v>53</v>
      </c>
      <c r="H13" s="15">
        <v>4</v>
      </c>
      <c r="I13" s="17" t="s">
        <v>64</v>
      </c>
      <c r="J13" s="18" t="s">
        <v>49</v>
      </c>
      <c r="K13" s="18" t="s">
        <v>49</v>
      </c>
      <c r="L13" s="18" t="s">
        <v>49</v>
      </c>
      <c r="M13" s="19" t="s">
        <v>50</v>
      </c>
      <c r="N13" s="20"/>
      <c r="P13" s="22"/>
      <c r="Q13" s="22"/>
      <c r="R13" s="22"/>
      <c r="S13" s="22"/>
      <c r="T13" s="22"/>
      <c r="U13" s="22"/>
      <c r="V13" s="22"/>
      <c r="W13" s="22"/>
      <c r="X13" s="22"/>
      <c r="Y13" s="22"/>
      <c r="Z13" s="22"/>
    </row>
    <row r="14" spans="2:27" s="21" customFormat="1" ht="57">
      <c r="B14" s="15" t="s">
        <v>43</v>
      </c>
      <c r="C14" s="15" t="s">
        <v>51</v>
      </c>
      <c r="D14" s="15">
        <v>1401</v>
      </c>
      <c r="E14" s="15">
        <v>2007</v>
      </c>
      <c r="F14" s="16" t="s">
        <v>57</v>
      </c>
      <c r="G14" s="15" t="s">
        <v>53</v>
      </c>
      <c r="H14" s="15">
        <v>7</v>
      </c>
      <c r="I14" s="17" t="s">
        <v>65</v>
      </c>
      <c r="J14" s="18" t="s">
        <v>49</v>
      </c>
      <c r="K14" s="18" t="s">
        <v>49</v>
      </c>
      <c r="L14" s="18" t="s">
        <v>49</v>
      </c>
      <c r="M14" s="19" t="s">
        <v>50</v>
      </c>
      <c r="N14" s="20"/>
      <c r="P14" s="22"/>
      <c r="Q14" s="22"/>
      <c r="R14" s="22"/>
      <c r="S14" s="22"/>
      <c r="T14" s="22"/>
      <c r="U14" s="22"/>
      <c r="V14" s="22"/>
      <c r="W14" s="22"/>
      <c r="X14" s="22"/>
      <c r="Y14" s="22"/>
      <c r="Z14" s="22"/>
    </row>
    <row r="15" spans="2:27" s="21" customFormat="1" ht="42.75">
      <c r="B15" s="15" t="s">
        <v>43</v>
      </c>
      <c r="C15" s="15" t="s">
        <v>51</v>
      </c>
      <c r="D15" s="15">
        <v>1401</v>
      </c>
      <c r="E15" s="15">
        <v>2007</v>
      </c>
      <c r="F15" s="16" t="s">
        <v>57</v>
      </c>
      <c r="G15" s="15" t="s">
        <v>53</v>
      </c>
      <c r="H15" s="15">
        <v>4</v>
      </c>
      <c r="I15" s="17" t="s">
        <v>66</v>
      </c>
      <c r="J15" s="18" t="s">
        <v>49</v>
      </c>
      <c r="K15" s="18" t="s">
        <v>49</v>
      </c>
      <c r="L15" s="18" t="s">
        <v>49</v>
      </c>
      <c r="M15" s="19" t="s">
        <v>50</v>
      </c>
      <c r="N15" s="20"/>
      <c r="P15" s="22"/>
      <c r="Q15" s="22"/>
      <c r="R15" s="22"/>
      <c r="S15" s="22"/>
      <c r="T15" s="22"/>
      <c r="U15" s="22"/>
      <c r="V15" s="22"/>
      <c r="W15" s="22"/>
      <c r="X15" s="22"/>
      <c r="Y15" s="22"/>
      <c r="Z15" s="22"/>
    </row>
    <row r="16" spans="2:27" s="21" customFormat="1" ht="42.75">
      <c r="B16" s="15" t="s">
        <v>43</v>
      </c>
      <c r="C16" s="15" t="s">
        <v>44</v>
      </c>
      <c r="D16" s="15">
        <v>19</v>
      </c>
      <c r="E16" s="15">
        <v>2012</v>
      </c>
      <c r="F16" s="16" t="s">
        <v>67</v>
      </c>
      <c r="G16" s="15" t="s">
        <v>68</v>
      </c>
      <c r="H16" s="15">
        <v>140</v>
      </c>
      <c r="I16" s="17" t="s">
        <v>69</v>
      </c>
      <c r="J16" s="18" t="s">
        <v>49</v>
      </c>
      <c r="K16" s="18" t="s">
        <v>49</v>
      </c>
      <c r="L16" s="18" t="s">
        <v>49</v>
      </c>
      <c r="M16" s="19" t="s">
        <v>50</v>
      </c>
      <c r="N16" s="20"/>
      <c r="P16" s="22"/>
      <c r="Q16" s="22"/>
      <c r="R16" s="22"/>
      <c r="S16" s="22"/>
      <c r="T16" s="22"/>
      <c r="U16" s="22"/>
      <c r="V16" s="22"/>
      <c r="W16" s="22"/>
      <c r="X16" s="22"/>
      <c r="Y16" s="22"/>
      <c r="Z16" s="22"/>
    </row>
    <row r="17" spans="2:26" s="21" customFormat="1" ht="399">
      <c r="B17" s="15" t="s">
        <v>43</v>
      </c>
      <c r="C17" s="15" t="s">
        <v>44</v>
      </c>
      <c r="D17" s="15">
        <v>19</v>
      </c>
      <c r="E17" s="15">
        <v>2012</v>
      </c>
      <c r="F17" s="16" t="s">
        <v>67</v>
      </c>
      <c r="G17" s="15" t="s">
        <v>68</v>
      </c>
      <c r="H17" s="15">
        <v>142</v>
      </c>
      <c r="I17" s="17" t="s">
        <v>70</v>
      </c>
      <c r="J17" s="18" t="s">
        <v>49</v>
      </c>
      <c r="K17" s="18" t="s">
        <v>49</v>
      </c>
      <c r="L17" s="18" t="s">
        <v>49</v>
      </c>
      <c r="M17" s="19" t="s">
        <v>71</v>
      </c>
      <c r="N17" s="20"/>
      <c r="P17" s="22"/>
      <c r="Q17" s="22"/>
      <c r="R17" s="22"/>
      <c r="S17" s="22"/>
      <c r="T17" s="22"/>
      <c r="U17" s="22"/>
      <c r="V17" s="22"/>
      <c r="W17" s="22"/>
      <c r="X17" s="22"/>
      <c r="Y17" s="22"/>
      <c r="Z17" s="22"/>
    </row>
    <row r="18" spans="2:26" s="21" customFormat="1" ht="42.75">
      <c r="B18" s="15" t="s">
        <v>43</v>
      </c>
      <c r="C18" s="15" t="s">
        <v>72</v>
      </c>
      <c r="D18" s="15">
        <v>1562</v>
      </c>
      <c r="E18" s="15">
        <v>2012</v>
      </c>
      <c r="F18" s="16" t="s">
        <v>73</v>
      </c>
      <c r="G18" s="15" t="s">
        <v>74</v>
      </c>
      <c r="H18" s="23" t="s">
        <v>75</v>
      </c>
      <c r="I18" s="17" t="s">
        <v>76</v>
      </c>
      <c r="J18" s="18" t="s">
        <v>49</v>
      </c>
      <c r="K18" s="18" t="s">
        <v>49</v>
      </c>
      <c r="L18" s="18" t="s">
        <v>49</v>
      </c>
      <c r="M18" s="19" t="s">
        <v>77</v>
      </c>
      <c r="N18" s="20"/>
      <c r="P18" s="22"/>
      <c r="Q18" s="22"/>
      <c r="R18" s="22"/>
      <c r="S18" s="22"/>
      <c r="T18" s="22"/>
      <c r="U18" s="22"/>
      <c r="V18" s="22"/>
      <c r="W18" s="22"/>
      <c r="X18" s="22"/>
      <c r="Y18" s="22"/>
      <c r="Z18" s="22"/>
    </row>
    <row r="19" spans="2:26" s="21" customFormat="1" ht="28.5">
      <c r="B19" s="15" t="s">
        <v>43</v>
      </c>
      <c r="C19" s="15" t="s">
        <v>44</v>
      </c>
      <c r="D19" s="15">
        <v>1072</v>
      </c>
      <c r="E19" s="15">
        <v>2015</v>
      </c>
      <c r="F19" s="16" t="s">
        <v>78</v>
      </c>
      <c r="G19" s="15" t="s">
        <v>46</v>
      </c>
      <c r="H19" s="15" t="s">
        <v>79</v>
      </c>
      <c r="I19" s="17" t="s">
        <v>80</v>
      </c>
      <c r="J19" s="18" t="s">
        <v>49</v>
      </c>
      <c r="K19" s="18" t="s">
        <v>49</v>
      </c>
      <c r="L19" s="18" t="s">
        <v>49</v>
      </c>
      <c r="M19" s="19" t="s">
        <v>77</v>
      </c>
      <c r="N19" s="20"/>
      <c r="P19" s="22"/>
      <c r="Q19" s="22"/>
      <c r="R19" s="22"/>
      <c r="S19" s="22"/>
      <c r="T19" s="22"/>
      <c r="U19" s="22"/>
      <c r="V19" s="22"/>
      <c r="W19" s="22"/>
      <c r="X19" s="22"/>
      <c r="Y19" s="22"/>
      <c r="Z19" s="22"/>
    </row>
    <row r="20" spans="2:26" s="21" customFormat="1" ht="42.75">
      <c r="B20" s="15" t="s">
        <v>81</v>
      </c>
      <c r="C20" s="15" t="s">
        <v>51</v>
      </c>
      <c r="D20" s="15">
        <v>1995</v>
      </c>
      <c r="E20" s="24">
        <v>1999</v>
      </c>
      <c r="F20" s="16" t="s">
        <v>82</v>
      </c>
      <c r="G20" s="15" t="s">
        <v>53</v>
      </c>
      <c r="H20" s="24" t="s">
        <v>83</v>
      </c>
      <c r="I20" s="25" t="s">
        <v>84</v>
      </c>
      <c r="J20" s="18" t="s">
        <v>49</v>
      </c>
      <c r="K20" s="18" t="s">
        <v>49</v>
      </c>
      <c r="L20" s="18" t="s">
        <v>49</v>
      </c>
      <c r="M20" s="19" t="s">
        <v>50</v>
      </c>
      <c r="N20" s="20"/>
      <c r="P20" s="22"/>
      <c r="Q20" s="22"/>
      <c r="R20" s="22"/>
      <c r="S20" s="22"/>
      <c r="T20" s="22"/>
      <c r="U20" s="22"/>
      <c r="V20" s="22"/>
      <c r="W20" s="22"/>
      <c r="X20" s="22"/>
      <c r="Y20" s="22"/>
      <c r="Z20" s="22"/>
    </row>
    <row r="21" spans="2:26" s="21" customFormat="1" ht="42.75">
      <c r="B21" s="15" t="s">
        <v>81</v>
      </c>
      <c r="C21" s="15" t="s">
        <v>44</v>
      </c>
      <c r="D21" s="15">
        <v>923</v>
      </c>
      <c r="E21" s="15">
        <v>2017</v>
      </c>
      <c r="F21" s="16" t="s">
        <v>85</v>
      </c>
      <c r="G21" s="15" t="s">
        <v>68</v>
      </c>
      <c r="H21" s="24" t="s">
        <v>83</v>
      </c>
      <c r="I21" s="16" t="s">
        <v>86</v>
      </c>
      <c r="J21" s="18" t="s">
        <v>49</v>
      </c>
      <c r="K21" s="18" t="s">
        <v>49</v>
      </c>
      <c r="L21" s="18" t="s">
        <v>49</v>
      </c>
      <c r="M21" s="19" t="s">
        <v>77</v>
      </c>
      <c r="N21" s="20"/>
      <c r="P21" s="22"/>
      <c r="Q21" s="22"/>
      <c r="R21" s="22"/>
      <c r="S21" s="22"/>
      <c r="T21" s="22"/>
      <c r="U21" s="22"/>
      <c r="V21" s="22"/>
      <c r="W21" s="22"/>
      <c r="X21" s="22"/>
      <c r="Y21" s="22"/>
      <c r="Z21" s="22"/>
    </row>
    <row r="22" spans="2:26" s="21" customFormat="1" ht="42.75">
      <c r="B22" s="15" t="s">
        <v>81</v>
      </c>
      <c r="C22" s="15" t="s">
        <v>72</v>
      </c>
      <c r="D22" s="15">
        <v>1846</v>
      </c>
      <c r="E22" s="15">
        <v>2017</v>
      </c>
      <c r="F22" s="16" t="s">
        <v>87</v>
      </c>
      <c r="G22" s="15" t="s">
        <v>74</v>
      </c>
      <c r="H22" s="15" t="s">
        <v>58</v>
      </c>
      <c r="I22" s="16" t="s">
        <v>88</v>
      </c>
      <c r="J22" s="18" t="s">
        <v>49</v>
      </c>
      <c r="K22" s="18" t="s">
        <v>49</v>
      </c>
      <c r="L22" s="18" t="s">
        <v>49</v>
      </c>
      <c r="M22" s="19" t="s">
        <v>50</v>
      </c>
      <c r="N22" s="20"/>
      <c r="P22" s="22"/>
      <c r="Q22" s="22"/>
      <c r="R22" s="22"/>
      <c r="S22" s="22"/>
      <c r="T22" s="22"/>
      <c r="U22" s="22"/>
      <c r="V22" s="22"/>
      <c r="W22" s="22"/>
      <c r="X22" s="22"/>
      <c r="Y22" s="22"/>
      <c r="Z22" s="22"/>
    </row>
    <row r="23" spans="2:26" s="21" customFormat="1" ht="57">
      <c r="B23" s="15" t="s">
        <v>81</v>
      </c>
      <c r="C23" s="15" t="s">
        <v>72</v>
      </c>
      <c r="D23" s="15">
        <v>1857</v>
      </c>
      <c r="E23" s="15">
        <v>2017</v>
      </c>
      <c r="F23" s="16" t="s">
        <v>89</v>
      </c>
      <c r="G23" s="15" t="s">
        <v>74</v>
      </c>
      <c r="H23" s="15" t="s">
        <v>58</v>
      </c>
      <c r="I23" s="16" t="s">
        <v>90</v>
      </c>
      <c r="J23" s="18" t="s">
        <v>49</v>
      </c>
      <c r="K23" s="18" t="s">
        <v>49</v>
      </c>
      <c r="L23" s="18" t="s">
        <v>49</v>
      </c>
      <c r="M23" s="19" t="s">
        <v>77</v>
      </c>
      <c r="N23" s="20"/>
      <c r="P23" s="22"/>
      <c r="Q23" s="22"/>
      <c r="R23" s="22"/>
      <c r="S23" s="22"/>
      <c r="T23" s="22"/>
      <c r="U23" s="22"/>
      <c r="V23" s="22"/>
      <c r="W23" s="22"/>
      <c r="X23" s="22"/>
      <c r="Y23" s="22"/>
      <c r="Z23" s="22"/>
    </row>
    <row r="24" spans="2:26" s="21" customFormat="1" ht="156.75">
      <c r="B24" s="15" t="s">
        <v>81</v>
      </c>
      <c r="C24" s="15" t="s">
        <v>72</v>
      </c>
      <c r="D24" s="15">
        <v>1955</v>
      </c>
      <c r="E24" s="15">
        <v>2019</v>
      </c>
      <c r="F24" s="16" t="s">
        <v>91</v>
      </c>
      <c r="G24" s="15" t="s">
        <v>74</v>
      </c>
      <c r="H24" s="15" t="s">
        <v>92</v>
      </c>
      <c r="I24" s="25" t="s">
        <v>93</v>
      </c>
      <c r="J24" s="18" t="s">
        <v>49</v>
      </c>
      <c r="K24" s="18" t="s">
        <v>49</v>
      </c>
      <c r="L24" s="18" t="s">
        <v>49</v>
      </c>
      <c r="M24" s="19" t="s">
        <v>94</v>
      </c>
      <c r="N24" s="20"/>
      <c r="P24" s="22"/>
      <c r="Q24" s="22"/>
      <c r="R24" s="22"/>
      <c r="S24" s="22"/>
      <c r="T24" s="22"/>
      <c r="U24" s="22"/>
      <c r="V24" s="22"/>
      <c r="W24" s="22"/>
      <c r="X24" s="22"/>
      <c r="Y24" s="22"/>
      <c r="Z24" s="22"/>
    </row>
    <row r="25" spans="2:26" s="21" customFormat="1" ht="219.75" customHeight="1">
      <c r="B25" s="15" t="s">
        <v>81</v>
      </c>
      <c r="C25" s="15" t="s">
        <v>95</v>
      </c>
      <c r="D25" s="15">
        <v>2101</v>
      </c>
      <c r="E25" s="15">
        <v>2021</v>
      </c>
      <c r="F25" s="25" t="s">
        <v>96</v>
      </c>
      <c r="G25" s="24" t="s">
        <v>74</v>
      </c>
      <c r="H25" s="15">
        <v>3</v>
      </c>
      <c r="I25" s="25" t="s">
        <v>97</v>
      </c>
      <c r="J25" s="18" t="s">
        <v>49</v>
      </c>
      <c r="K25" s="18" t="s">
        <v>49</v>
      </c>
      <c r="L25" s="18" t="s">
        <v>49</v>
      </c>
      <c r="M25" s="19" t="s">
        <v>77</v>
      </c>
      <c r="N25" s="20"/>
      <c r="P25" s="22"/>
      <c r="Q25" s="22"/>
      <c r="R25" s="22"/>
      <c r="S25" s="22"/>
      <c r="T25" s="22"/>
      <c r="U25" s="22"/>
      <c r="V25" s="22"/>
      <c r="W25" s="22"/>
      <c r="X25" s="22"/>
      <c r="Y25" s="22"/>
      <c r="Z25" s="22"/>
    </row>
    <row r="26" spans="2:26" s="21" customFormat="1" ht="42.75">
      <c r="B26" s="15" t="s">
        <v>98</v>
      </c>
      <c r="C26" s="15" t="s">
        <v>72</v>
      </c>
      <c r="D26" s="15">
        <v>100</v>
      </c>
      <c r="E26" s="15">
        <v>1993</v>
      </c>
      <c r="F26" s="16" t="s">
        <v>99</v>
      </c>
      <c r="G26" s="15" t="s">
        <v>74</v>
      </c>
      <c r="H26" s="15" t="s">
        <v>100</v>
      </c>
      <c r="I26" s="17" t="s">
        <v>101</v>
      </c>
      <c r="J26" s="18" t="s">
        <v>49</v>
      </c>
      <c r="K26" s="18" t="s">
        <v>49</v>
      </c>
      <c r="L26" s="18" t="s">
        <v>49</v>
      </c>
      <c r="M26" s="19" t="s">
        <v>50</v>
      </c>
      <c r="N26" s="20"/>
      <c r="P26" s="22"/>
      <c r="Q26" s="22"/>
      <c r="R26" s="22"/>
      <c r="S26" s="22"/>
      <c r="T26" s="22"/>
      <c r="U26" s="22"/>
      <c r="V26" s="22"/>
      <c r="W26" s="22"/>
      <c r="X26" s="22"/>
      <c r="Y26" s="22"/>
      <c r="Z26" s="22"/>
    </row>
    <row r="27" spans="2:26" s="21" customFormat="1" ht="42.75">
      <c r="B27" s="15" t="s">
        <v>98</v>
      </c>
      <c r="C27" s="15" t="s">
        <v>44</v>
      </c>
      <c r="D27" s="15">
        <v>1295</v>
      </c>
      <c r="E27" s="15">
        <v>1994</v>
      </c>
      <c r="F27" s="16" t="s">
        <v>45</v>
      </c>
      <c r="G27" s="15" t="s">
        <v>46</v>
      </c>
      <c r="H27" s="15">
        <v>16</v>
      </c>
      <c r="I27" s="17" t="s">
        <v>102</v>
      </c>
      <c r="J27" s="18" t="s">
        <v>49</v>
      </c>
      <c r="K27" s="18" t="s">
        <v>49</v>
      </c>
      <c r="L27" s="18" t="s">
        <v>49</v>
      </c>
      <c r="M27" s="19" t="s">
        <v>50</v>
      </c>
      <c r="N27" s="20"/>
      <c r="P27" s="22"/>
      <c r="Q27" s="22"/>
      <c r="R27" s="22"/>
      <c r="S27" s="22"/>
      <c r="T27" s="22"/>
      <c r="U27" s="22"/>
      <c r="V27" s="22"/>
      <c r="W27" s="22"/>
      <c r="X27" s="22"/>
      <c r="Y27" s="22"/>
      <c r="Z27" s="22"/>
    </row>
    <row r="28" spans="2:26" s="21" customFormat="1" ht="42.75">
      <c r="B28" s="15" t="s">
        <v>98</v>
      </c>
      <c r="C28" s="15" t="s">
        <v>44</v>
      </c>
      <c r="D28" s="15">
        <v>1295</v>
      </c>
      <c r="E28" s="15">
        <v>1994</v>
      </c>
      <c r="F28" s="16" t="s">
        <v>45</v>
      </c>
      <c r="G28" s="15" t="s">
        <v>46</v>
      </c>
      <c r="H28" s="15">
        <v>21</v>
      </c>
      <c r="I28" s="17" t="s">
        <v>103</v>
      </c>
      <c r="J28" s="18" t="s">
        <v>49</v>
      </c>
      <c r="K28" s="18" t="s">
        <v>49</v>
      </c>
      <c r="L28" s="18" t="s">
        <v>49</v>
      </c>
      <c r="M28" s="19" t="s">
        <v>50</v>
      </c>
      <c r="N28" s="20"/>
      <c r="P28" s="22"/>
      <c r="Q28" s="22"/>
      <c r="R28" s="22"/>
      <c r="S28" s="22"/>
      <c r="T28" s="22"/>
      <c r="U28" s="22"/>
      <c r="V28" s="22"/>
      <c r="W28" s="22"/>
      <c r="X28" s="22"/>
      <c r="Y28" s="22"/>
      <c r="Z28" s="22"/>
    </row>
    <row r="29" spans="2:26" s="21" customFormat="1" ht="57">
      <c r="B29" s="15" t="s">
        <v>98</v>
      </c>
      <c r="C29" s="15" t="s">
        <v>44</v>
      </c>
      <c r="D29" s="15">
        <v>1607</v>
      </c>
      <c r="E29" s="15">
        <v>2002</v>
      </c>
      <c r="F29" s="16" t="s">
        <v>104</v>
      </c>
      <c r="G29" s="15" t="s">
        <v>68</v>
      </c>
      <c r="H29" s="15">
        <v>2</v>
      </c>
      <c r="I29" s="17" t="s">
        <v>105</v>
      </c>
      <c r="J29" s="18" t="s">
        <v>49</v>
      </c>
      <c r="K29" s="18" t="s">
        <v>49</v>
      </c>
      <c r="L29" s="18" t="s">
        <v>49</v>
      </c>
      <c r="M29" s="19" t="s">
        <v>50</v>
      </c>
      <c r="N29" s="20"/>
      <c r="P29" s="22"/>
      <c r="Q29" s="22"/>
      <c r="R29" s="22"/>
      <c r="S29" s="22"/>
      <c r="T29" s="22"/>
      <c r="U29" s="22"/>
      <c r="V29" s="22"/>
      <c r="W29" s="22"/>
      <c r="X29" s="22"/>
      <c r="Y29" s="22"/>
      <c r="Z29" s="22"/>
    </row>
    <row r="30" spans="2:26" s="21" customFormat="1" ht="42.75">
      <c r="B30" s="15" t="s">
        <v>98</v>
      </c>
      <c r="C30" s="15" t="s">
        <v>72</v>
      </c>
      <c r="D30" s="15">
        <v>789</v>
      </c>
      <c r="E30" s="15">
        <v>2002</v>
      </c>
      <c r="F30" s="16" t="s">
        <v>106</v>
      </c>
      <c r="G30" s="15" t="s">
        <v>74</v>
      </c>
      <c r="H30" s="15">
        <v>30</v>
      </c>
      <c r="I30" s="17" t="s">
        <v>107</v>
      </c>
      <c r="J30" s="18" t="s">
        <v>49</v>
      </c>
      <c r="K30" s="18" t="s">
        <v>49</v>
      </c>
      <c r="L30" s="18" t="s">
        <v>49</v>
      </c>
      <c r="M30" s="19" t="s">
        <v>50</v>
      </c>
      <c r="N30" s="20"/>
      <c r="P30" s="22"/>
      <c r="Q30" s="22"/>
      <c r="R30" s="22"/>
      <c r="S30" s="22"/>
      <c r="T30" s="22"/>
      <c r="U30" s="22"/>
      <c r="V30" s="22"/>
      <c r="W30" s="22"/>
      <c r="X30" s="22"/>
      <c r="Y30" s="22"/>
      <c r="Z30" s="22"/>
    </row>
    <row r="31" spans="2:26" s="21" customFormat="1" ht="42.75">
      <c r="B31" s="15" t="s">
        <v>98</v>
      </c>
      <c r="C31" s="15" t="s">
        <v>72</v>
      </c>
      <c r="D31" s="15">
        <v>828</v>
      </c>
      <c r="E31" s="15">
        <v>2003</v>
      </c>
      <c r="F31" s="16" t="s">
        <v>108</v>
      </c>
      <c r="G31" s="15" t="s">
        <v>74</v>
      </c>
      <c r="H31" s="15">
        <v>7</v>
      </c>
      <c r="I31" s="17" t="s">
        <v>109</v>
      </c>
      <c r="J31" s="18" t="s">
        <v>49</v>
      </c>
      <c r="K31" s="18" t="s">
        <v>49</v>
      </c>
      <c r="L31" s="18" t="s">
        <v>49</v>
      </c>
      <c r="M31" s="19" t="s">
        <v>50</v>
      </c>
      <c r="N31" s="20"/>
      <c r="P31" s="22"/>
      <c r="Q31" s="22"/>
      <c r="R31" s="22"/>
      <c r="S31" s="22"/>
      <c r="T31" s="22"/>
      <c r="U31" s="22"/>
      <c r="V31" s="22"/>
      <c r="W31" s="22"/>
      <c r="X31" s="22"/>
      <c r="Y31" s="22"/>
      <c r="Z31" s="22"/>
    </row>
    <row r="32" spans="2:26" s="21" customFormat="1" ht="42.75">
      <c r="B32" s="15" t="s">
        <v>98</v>
      </c>
      <c r="C32" s="15" t="s">
        <v>44</v>
      </c>
      <c r="D32" s="15">
        <v>1637</v>
      </c>
      <c r="E32" s="15">
        <v>2006</v>
      </c>
      <c r="F32" s="16" t="s">
        <v>110</v>
      </c>
      <c r="G32" s="15" t="s">
        <v>111</v>
      </c>
      <c r="H32" s="15" t="s">
        <v>58</v>
      </c>
      <c r="I32" s="25" t="s">
        <v>112</v>
      </c>
      <c r="J32" s="18" t="s">
        <v>49</v>
      </c>
      <c r="K32" s="18" t="s">
        <v>49</v>
      </c>
      <c r="L32" s="18" t="s">
        <v>49</v>
      </c>
      <c r="M32" s="19" t="s">
        <v>50</v>
      </c>
      <c r="N32" s="20"/>
      <c r="P32" s="22"/>
      <c r="Q32" s="22"/>
      <c r="R32" s="22"/>
      <c r="S32" s="22"/>
      <c r="T32" s="22"/>
      <c r="U32" s="22"/>
      <c r="V32" s="22"/>
      <c r="W32" s="22"/>
      <c r="X32" s="22"/>
      <c r="Y32" s="22"/>
      <c r="Z32" s="22"/>
    </row>
    <row r="33" spans="2:26" s="21" customFormat="1" ht="128.25">
      <c r="B33" s="15" t="s">
        <v>98</v>
      </c>
      <c r="C33" s="15" t="s">
        <v>44</v>
      </c>
      <c r="D33" s="15">
        <v>4369</v>
      </c>
      <c r="E33" s="15">
        <v>2006</v>
      </c>
      <c r="F33" s="16" t="s">
        <v>113</v>
      </c>
      <c r="G33" s="15" t="s">
        <v>68</v>
      </c>
      <c r="H33" s="15" t="s">
        <v>114</v>
      </c>
      <c r="I33" s="17" t="s">
        <v>115</v>
      </c>
      <c r="J33" s="18" t="s">
        <v>49</v>
      </c>
      <c r="K33" s="18" t="s">
        <v>49</v>
      </c>
      <c r="L33" s="18" t="s">
        <v>49</v>
      </c>
      <c r="M33" s="19" t="s">
        <v>50</v>
      </c>
      <c r="N33" s="20"/>
      <c r="P33" s="22"/>
      <c r="Q33" s="22"/>
      <c r="R33" s="22"/>
      <c r="S33" s="22"/>
      <c r="T33" s="22"/>
      <c r="U33" s="22"/>
      <c r="V33" s="22"/>
      <c r="W33" s="22"/>
      <c r="X33" s="22"/>
      <c r="Y33" s="22"/>
      <c r="Z33" s="22"/>
    </row>
    <row r="34" spans="2:26" s="21" customFormat="1" ht="69.75" customHeight="1">
      <c r="B34" s="15" t="s">
        <v>98</v>
      </c>
      <c r="C34" s="15" t="s">
        <v>44</v>
      </c>
      <c r="D34" s="15">
        <v>4982</v>
      </c>
      <c r="E34" s="15">
        <v>2007</v>
      </c>
      <c r="F34" s="16" t="s">
        <v>116</v>
      </c>
      <c r="G34" s="15" t="s">
        <v>68</v>
      </c>
      <c r="H34" s="15" t="s">
        <v>117</v>
      </c>
      <c r="I34" s="17" t="s">
        <v>118</v>
      </c>
      <c r="J34" s="18" t="s">
        <v>49</v>
      </c>
      <c r="K34" s="18" t="s">
        <v>49</v>
      </c>
      <c r="L34" s="18" t="s">
        <v>49</v>
      </c>
      <c r="M34" s="19" t="s">
        <v>50</v>
      </c>
      <c r="N34" s="20"/>
      <c r="P34" s="22"/>
      <c r="Q34" s="22"/>
      <c r="R34" s="22"/>
      <c r="S34" s="22"/>
      <c r="T34" s="22"/>
      <c r="U34" s="22"/>
      <c r="V34" s="22"/>
      <c r="W34" s="22"/>
      <c r="X34" s="22"/>
      <c r="Y34" s="22"/>
      <c r="Z34" s="22"/>
    </row>
    <row r="35" spans="2:26" s="21" customFormat="1" ht="132.75" customHeight="1">
      <c r="B35" s="15" t="s">
        <v>98</v>
      </c>
      <c r="C35" s="15" t="s">
        <v>72</v>
      </c>
      <c r="D35" s="15">
        <v>1122</v>
      </c>
      <c r="E35" s="15">
        <v>2007</v>
      </c>
      <c r="F35" s="16" t="s">
        <v>119</v>
      </c>
      <c r="G35" s="15" t="s">
        <v>74</v>
      </c>
      <c r="H35" s="15">
        <v>10</v>
      </c>
      <c r="I35" s="17" t="s">
        <v>120</v>
      </c>
      <c r="J35" s="18" t="s">
        <v>49</v>
      </c>
      <c r="K35" s="18" t="s">
        <v>49</v>
      </c>
      <c r="L35" s="18" t="s">
        <v>49</v>
      </c>
      <c r="M35" s="19" t="s">
        <v>50</v>
      </c>
      <c r="N35" s="20"/>
      <c r="P35" s="22"/>
      <c r="Q35" s="22"/>
      <c r="R35" s="22"/>
      <c r="S35" s="22"/>
      <c r="T35" s="22"/>
      <c r="U35" s="22"/>
      <c r="V35" s="22"/>
      <c r="W35" s="22"/>
      <c r="X35" s="22"/>
      <c r="Y35" s="22"/>
      <c r="Z35" s="22"/>
    </row>
    <row r="36" spans="2:26" s="21" customFormat="1" ht="171">
      <c r="B36" s="15" t="s">
        <v>98</v>
      </c>
      <c r="C36" s="15" t="s">
        <v>72</v>
      </c>
      <c r="D36" s="15">
        <v>1438</v>
      </c>
      <c r="E36" s="15">
        <v>2011</v>
      </c>
      <c r="F36" s="16" t="s">
        <v>121</v>
      </c>
      <c r="G36" s="15" t="s">
        <v>74</v>
      </c>
      <c r="H36" s="15" t="s">
        <v>122</v>
      </c>
      <c r="I36" s="17" t="s">
        <v>123</v>
      </c>
      <c r="J36" s="18" t="s">
        <v>49</v>
      </c>
      <c r="K36" s="18" t="s">
        <v>49</v>
      </c>
      <c r="L36" s="18" t="s">
        <v>49</v>
      </c>
      <c r="M36" s="19" t="s">
        <v>50</v>
      </c>
      <c r="N36" s="20"/>
      <c r="P36" s="22"/>
      <c r="Q36" s="22"/>
      <c r="R36" s="22"/>
      <c r="S36" s="22"/>
      <c r="T36" s="22"/>
      <c r="U36" s="22"/>
      <c r="V36" s="22"/>
      <c r="W36" s="22"/>
      <c r="X36" s="22"/>
      <c r="Y36" s="22"/>
      <c r="Z36" s="22"/>
    </row>
    <row r="37" spans="2:26" s="21" customFormat="1" ht="114">
      <c r="B37" s="15" t="s">
        <v>98</v>
      </c>
      <c r="C37" s="15" t="s">
        <v>72</v>
      </c>
      <c r="D37" s="15">
        <v>1468</v>
      </c>
      <c r="E37" s="15">
        <v>2011</v>
      </c>
      <c r="F37" s="16" t="s">
        <v>124</v>
      </c>
      <c r="G37" s="15" t="s">
        <v>74</v>
      </c>
      <c r="H37" s="15" t="s">
        <v>125</v>
      </c>
      <c r="I37" s="17" t="s">
        <v>126</v>
      </c>
      <c r="J37" s="18" t="s">
        <v>49</v>
      </c>
      <c r="K37" s="18" t="s">
        <v>49</v>
      </c>
      <c r="L37" s="18" t="s">
        <v>49</v>
      </c>
      <c r="M37" s="19" t="s">
        <v>50</v>
      </c>
      <c r="N37" s="20"/>
      <c r="P37" s="22"/>
      <c r="Q37" s="22"/>
      <c r="R37" s="22"/>
      <c r="S37" s="22"/>
      <c r="T37" s="22"/>
      <c r="U37" s="22"/>
      <c r="V37" s="22"/>
      <c r="W37" s="22"/>
      <c r="X37" s="22"/>
      <c r="Y37" s="22"/>
      <c r="Z37" s="22"/>
    </row>
    <row r="38" spans="2:26" s="21" customFormat="1" ht="85.5">
      <c r="B38" s="15" t="s">
        <v>98</v>
      </c>
      <c r="C38" s="15" t="s">
        <v>51</v>
      </c>
      <c r="D38" s="15">
        <v>661</v>
      </c>
      <c r="E38" s="15">
        <v>2011</v>
      </c>
      <c r="F38" s="16" t="s">
        <v>127</v>
      </c>
      <c r="G38" s="15" t="s">
        <v>53</v>
      </c>
      <c r="H38" s="15">
        <v>1</v>
      </c>
      <c r="I38" s="17" t="s">
        <v>128</v>
      </c>
      <c r="J38" s="18" t="s">
        <v>49</v>
      </c>
      <c r="K38" s="18" t="s">
        <v>49</v>
      </c>
      <c r="L38" s="18" t="s">
        <v>49</v>
      </c>
      <c r="M38" s="19" t="s">
        <v>77</v>
      </c>
      <c r="N38" s="20"/>
      <c r="P38" s="22"/>
      <c r="Q38" s="22"/>
      <c r="R38" s="22"/>
      <c r="S38" s="22"/>
      <c r="T38" s="22"/>
      <c r="U38" s="22"/>
      <c r="V38" s="22"/>
      <c r="W38" s="22"/>
      <c r="X38" s="22"/>
      <c r="Y38" s="22"/>
      <c r="Z38" s="22"/>
    </row>
    <row r="39" spans="2:26" s="21" customFormat="1" ht="185.25">
      <c r="B39" s="15" t="s">
        <v>98</v>
      </c>
      <c r="C39" s="15" t="s">
        <v>44</v>
      </c>
      <c r="D39" s="15">
        <v>19</v>
      </c>
      <c r="E39" s="15">
        <v>2012</v>
      </c>
      <c r="F39" s="16" t="s">
        <v>67</v>
      </c>
      <c r="G39" s="15" t="s">
        <v>68</v>
      </c>
      <c r="H39" s="15" t="s">
        <v>129</v>
      </c>
      <c r="I39" s="17" t="s">
        <v>130</v>
      </c>
      <c r="J39" s="18" t="s">
        <v>49</v>
      </c>
      <c r="K39" s="18" t="s">
        <v>49</v>
      </c>
      <c r="L39" s="18" t="s">
        <v>49</v>
      </c>
      <c r="M39" s="19" t="s">
        <v>50</v>
      </c>
      <c r="N39" s="20"/>
      <c r="P39" s="22"/>
      <c r="Q39" s="22"/>
      <c r="R39" s="22"/>
      <c r="S39" s="22"/>
      <c r="T39" s="22"/>
      <c r="U39" s="22"/>
      <c r="V39" s="22"/>
      <c r="W39" s="22"/>
      <c r="X39" s="22"/>
      <c r="Y39" s="22"/>
      <c r="Z39" s="22"/>
    </row>
    <row r="40" spans="2:26" s="21" customFormat="1" ht="156.75">
      <c r="B40" s="15" t="s">
        <v>98</v>
      </c>
      <c r="C40" s="15" t="s">
        <v>44</v>
      </c>
      <c r="D40" s="15">
        <v>100</v>
      </c>
      <c r="E40" s="15">
        <v>2012</v>
      </c>
      <c r="F40" s="16" t="s">
        <v>131</v>
      </c>
      <c r="G40" s="15" t="s">
        <v>68</v>
      </c>
      <c r="H40" s="24" t="s">
        <v>132</v>
      </c>
      <c r="I40" s="17" t="s">
        <v>133</v>
      </c>
      <c r="J40" s="18" t="s">
        <v>49</v>
      </c>
      <c r="K40" s="18" t="s">
        <v>49</v>
      </c>
      <c r="L40" s="18" t="s">
        <v>49</v>
      </c>
      <c r="M40" s="19" t="s">
        <v>71</v>
      </c>
      <c r="N40" s="20"/>
      <c r="P40" s="22"/>
      <c r="Q40" s="22"/>
      <c r="R40" s="22"/>
      <c r="S40" s="22"/>
      <c r="T40" s="22"/>
      <c r="U40" s="22"/>
      <c r="V40" s="22"/>
      <c r="W40" s="22"/>
      <c r="X40" s="22"/>
      <c r="Y40" s="22"/>
      <c r="Z40" s="22"/>
    </row>
    <row r="41" spans="2:26" s="21" customFormat="1" ht="45.75" customHeight="1">
      <c r="B41" s="15" t="s">
        <v>98</v>
      </c>
      <c r="C41" s="15" t="s">
        <v>44</v>
      </c>
      <c r="D41" s="15">
        <v>100</v>
      </c>
      <c r="E41" s="15">
        <v>2012</v>
      </c>
      <c r="F41" s="16" t="s">
        <v>131</v>
      </c>
      <c r="G41" s="15" t="s">
        <v>68</v>
      </c>
      <c r="H41" s="24">
        <v>1</v>
      </c>
      <c r="I41" s="17" t="s">
        <v>134</v>
      </c>
      <c r="J41" s="18" t="s">
        <v>49</v>
      </c>
      <c r="K41" s="18" t="s">
        <v>49</v>
      </c>
      <c r="L41" s="18" t="s">
        <v>49</v>
      </c>
      <c r="M41" s="19" t="s">
        <v>77</v>
      </c>
      <c r="N41" s="20"/>
      <c r="P41" s="22"/>
      <c r="Q41" s="22"/>
      <c r="R41" s="22"/>
      <c r="S41" s="22"/>
      <c r="T41" s="22"/>
      <c r="U41" s="22"/>
      <c r="V41" s="22"/>
      <c r="W41" s="22"/>
      <c r="X41" s="22"/>
      <c r="Y41" s="22"/>
      <c r="Z41" s="22"/>
    </row>
    <row r="42" spans="2:26" s="21" customFormat="1" ht="61.5" customHeight="1">
      <c r="B42" s="15" t="s">
        <v>98</v>
      </c>
      <c r="C42" s="15" t="s">
        <v>44</v>
      </c>
      <c r="D42" s="15">
        <v>2616</v>
      </c>
      <c r="E42" s="15">
        <v>2013</v>
      </c>
      <c r="F42" s="16" t="s">
        <v>135</v>
      </c>
      <c r="G42" s="15" t="s">
        <v>68</v>
      </c>
      <c r="H42" s="15" t="s">
        <v>58</v>
      </c>
      <c r="I42" s="17" t="s">
        <v>136</v>
      </c>
      <c r="J42" s="18" t="s">
        <v>49</v>
      </c>
      <c r="K42" s="18" t="s">
        <v>49</v>
      </c>
      <c r="L42" s="18" t="s">
        <v>49</v>
      </c>
      <c r="M42" s="19" t="s">
        <v>50</v>
      </c>
      <c r="N42" s="20"/>
      <c r="P42" s="22"/>
      <c r="Q42" s="22"/>
      <c r="R42" s="22"/>
      <c r="S42" s="22"/>
      <c r="T42" s="22"/>
      <c r="U42" s="22"/>
      <c r="V42" s="22"/>
      <c r="W42" s="22"/>
      <c r="X42" s="22"/>
      <c r="Y42" s="22"/>
      <c r="Z42" s="22"/>
    </row>
    <row r="43" spans="2:26" s="21" customFormat="1" ht="57" customHeight="1">
      <c r="B43" s="15" t="s">
        <v>98</v>
      </c>
      <c r="C43" s="15" t="s">
        <v>44</v>
      </c>
      <c r="D43" s="15">
        <v>1164</v>
      </c>
      <c r="E43" s="15">
        <v>2014</v>
      </c>
      <c r="F43" s="16" t="s">
        <v>137</v>
      </c>
      <c r="G43" s="15" t="s">
        <v>53</v>
      </c>
      <c r="H43" s="15" t="s">
        <v>58</v>
      </c>
      <c r="I43" s="17" t="s">
        <v>138</v>
      </c>
      <c r="J43" s="18" t="s">
        <v>49</v>
      </c>
      <c r="K43" s="18" t="s">
        <v>49</v>
      </c>
      <c r="L43" s="18" t="s">
        <v>49</v>
      </c>
      <c r="M43" s="19" t="s">
        <v>139</v>
      </c>
      <c r="N43" s="20"/>
      <c r="P43" s="22"/>
      <c r="Q43" s="22"/>
      <c r="R43" s="22"/>
      <c r="S43" s="22"/>
      <c r="T43" s="22"/>
      <c r="U43" s="22"/>
      <c r="V43" s="22"/>
      <c r="W43" s="22"/>
      <c r="X43" s="22"/>
      <c r="Y43" s="22"/>
      <c r="Z43" s="22"/>
    </row>
    <row r="44" spans="2:26" s="21" customFormat="1" ht="50.25" customHeight="1">
      <c r="B44" s="15" t="s">
        <v>98</v>
      </c>
      <c r="C44" s="15" t="s">
        <v>44</v>
      </c>
      <c r="D44" s="15">
        <v>1442</v>
      </c>
      <c r="E44" s="15">
        <v>2014</v>
      </c>
      <c r="F44" s="16" t="s">
        <v>140</v>
      </c>
      <c r="G44" s="15" t="s">
        <v>46</v>
      </c>
      <c r="H44" s="15" t="s">
        <v>141</v>
      </c>
      <c r="I44" s="26" t="s">
        <v>142</v>
      </c>
      <c r="J44" s="18" t="s">
        <v>49</v>
      </c>
      <c r="K44" s="18" t="s">
        <v>49</v>
      </c>
      <c r="L44" s="18" t="s">
        <v>49</v>
      </c>
      <c r="M44" s="19" t="s">
        <v>77</v>
      </c>
      <c r="N44" s="20"/>
      <c r="P44" s="22"/>
      <c r="Q44" s="22"/>
      <c r="R44" s="22"/>
      <c r="S44" s="22"/>
      <c r="T44" s="22"/>
      <c r="U44" s="22"/>
      <c r="V44" s="22"/>
      <c r="W44" s="22"/>
      <c r="X44" s="22"/>
      <c r="Y44" s="22"/>
      <c r="Z44" s="22"/>
    </row>
    <row r="45" spans="2:26" s="21" customFormat="1" ht="48.75" customHeight="1">
      <c r="B45" s="15" t="s">
        <v>98</v>
      </c>
      <c r="C45" s="15" t="s">
        <v>44</v>
      </c>
      <c r="D45" s="15">
        <v>1507</v>
      </c>
      <c r="E45" s="15">
        <v>2014</v>
      </c>
      <c r="F45" s="16" t="s">
        <v>143</v>
      </c>
      <c r="G45" s="15" t="s">
        <v>53</v>
      </c>
      <c r="H45" s="15" t="s">
        <v>144</v>
      </c>
      <c r="I45" s="17" t="s">
        <v>145</v>
      </c>
      <c r="J45" s="18" t="s">
        <v>49</v>
      </c>
      <c r="K45" s="18" t="s">
        <v>49</v>
      </c>
      <c r="L45" s="18" t="s">
        <v>49</v>
      </c>
      <c r="M45" s="19" t="s">
        <v>77</v>
      </c>
      <c r="N45" s="20"/>
      <c r="P45" s="22"/>
      <c r="Q45" s="22"/>
      <c r="R45" s="22"/>
      <c r="S45" s="22"/>
      <c r="T45" s="22"/>
      <c r="U45" s="22"/>
      <c r="V45" s="22"/>
      <c r="W45" s="22"/>
      <c r="X45" s="22"/>
      <c r="Y45" s="22"/>
      <c r="Z45" s="22"/>
    </row>
    <row r="46" spans="2:26" s="21" customFormat="1" ht="42.75">
      <c r="B46" s="15" t="s">
        <v>98</v>
      </c>
      <c r="C46" s="15" t="s">
        <v>44</v>
      </c>
      <c r="D46" s="15">
        <v>1072</v>
      </c>
      <c r="E46" s="15">
        <v>2015</v>
      </c>
      <c r="F46" s="16" t="s">
        <v>78</v>
      </c>
      <c r="G46" s="15" t="s">
        <v>68</v>
      </c>
      <c r="H46" s="15" t="s">
        <v>146</v>
      </c>
      <c r="I46" s="17" t="s">
        <v>147</v>
      </c>
      <c r="J46" s="18" t="s">
        <v>49</v>
      </c>
      <c r="K46" s="18" t="s">
        <v>49</v>
      </c>
      <c r="L46" s="18" t="s">
        <v>49</v>
      </c>
      <c r="M46" s="19" t="s">
        <v>77</v>
      </c>
      <c r="N46" s="20"/>
      <c r="P46" s="22"/>
      <c r="Q46" s="22"/>
      <c r="R46" s="22"/>
      <c r="S46" s="22"/>
      <c r="T46" s="22"/>
      <c r="U46" s="22"/>
      <c r="V46" s="22"/>
      <c r="W46" s="22"/>
      <c r="X46" s="22"/>
      <c r="Y46" s="22"/>
      <c r="Z46" s="22"/>
    </row>
    <row r="47" spans="2:26" s="21" customFormat="1" ht="42.75">
      <c r="B47" s="15" t="s">
        <v>98</v>
      </c>
      <c r="C47" s="15" t="s">
        <v>44</v>
      </c>
      <c r="D47" s="15">
        <v>1072</v>
      </c>
      <c r="E47" s="15">
        <v>2015</v>
      </c>
      <c r="F47" s="16" t="s">
        <v>78</v>
      </c>
      <c r="G47" s="15" t="s">
        <v>68</v>
      </c>
      <c r="H47" s="15" t="s">
        <v>146</v>
      </c>
      <c r="I47" s="17" t="s">
        <v>148</v>
      </c>
      <c r="J47" s="18" t="s">
        <v>49</v>
      </c>
      <c r="K47" s="18" t="s">
        <v>49</v>
      </c>
      <c r="L47" s="18" t="s">
        <v>49</v>
      </c>
      <c r="M47" s="19" t="s">
        <v>77</v>
      </c>
      <c r="N47" s="20"/>
      <c r="P47" s="22"/>
      <c r="Q47" s="22"/>
      <c r="R47" s="22"/>
      <c r="S47" s="22"/>
      <c r="T47" s="22"/>
      <c r="U47" s="22"/>
      <c r="V47" s="22"/>
      <c r="W47" s="22"/>
      <c r="X47" s="22"/>
      <c r="Y47" s="22"/>
      <c r="Z47" s="22"/>
    </row>
    <row r="48" spans="2:26" s="21" customFormat="1" ht="42.75">
      <c r="B48" s="15" t="s">
        <v>98</v>
      </c>
      <c r="C48" s="15" t="s">
        <v>44</v>
      </c>
      <c r="D48" s="15">
        <v>1072</v>
      </c>
      <c r="E48" s="15">
        <v>2015</v>
      </c>
      <c r="F48" s="16" t="s">
        <v>78</v>
      </c>
      <c r="G48" s="15" t="s">
        <v>68</v>
      </c>
      <c r="H48" s="15" t="s">
        <v>149</v>
      </c>
      <c r="I48" s="17" t="s">
        <v>150</v>
      </c>
      <c r="J48" s="18" t="s">
        <v>49</v>
      </c>
      <c r="K48" s="18" t="s">
        <v>49</v>
      </c>
      <c r="L48" s="18" t="s">
        <v>49</v>
      </c>
      <c r="M48" s="19" t="s">
        <v>77</v>
      </c>
      <c r="N48" s="20"/>
      <c r="P48" s="22"/>
      <c r="Q48" s="22"/>
      <c r="R48" s="22"/>
      <c r="S48" s="22"/>
      <c r="T48" s="22"/>
      <c r="U48" s="22"/>
      <c r="V48" s="22"/>
      <c r="W48" s="22"/>
      <c r="X48" s="22"/>
      <c r="Y48" s="22"/>
      <c r="Z48" s="22"/>
    </row>
    <row r="49" spans="2:26" s="21" customFormat="1" ht="43.5" customHeight="1">
      <c r="B49" s="15" t="s">
        <v>98</v>
      </c>
      <c r="C49" s="15" t="s">
        <v>44</v>
      </c>
      <c r="D49" s="15">
        <v>2353</v>
      </c>
      <c r="E49" s="15">
        <v>2015</v>
      </c>
      <c r="F49" s="16" t="s">
        <v>151</v>
      </c>
      <c r="G49" s="15" t="s">
        <v>53</v>
      </c>
      <c r="H49" s="15" t="s">
        <v>58</v>
      </c>
      <c r="I49" s="25" t="s">
        <v>152</v>
      </c>
      <c r="J49" s="18" t="s">
        <v>49</v>
      </c>
      <c r="K49" s="18" t="s">
        <v>49</v>
      </c>
      <c r="L49" s="18" t="s">
        <v>49</v>
      </c>
      <c r="M49" s="19" t="s">
        <v>77</v>
      </c>
      <c r="N49" s="20"/>
      <c r="P49" s="22"/>
      <c r="Q49" s="22"/>
      <c r="R49" s="22"/>
      <c r="S49" s="22"/>
      <c r="T49" s="22"/>
      <c r="U49" s="22"/>
      <c r="V49" s="22"/>
      <c r="W49" s="22"/>
      <c r="X49" s="22"/>
      <c r="Y49" s="22"/>
      <c r="Z49" s="22"/>
    </row>
    <row r="50" spans="2:26" s="21" customFormat="1" ht="45.75" customHeight="1">
      <c r="B50" s="15" t="s">
        <v>98</v>
      </c>
      <c r="C50" s="15" t="s">
        <v>153</v>
      </c>
      <c r="D50" s="15">
        <v>2058</v>
      </c>
      <c r="E50" s="15">
        <v>2018</v>
      </c>
      <c r="F50" s="16" t="s">
        <v>154</v>
      </c>
      <c r="G50" s="15" t="s">
        <v>53</v>
      </c>
      <c r="H50" s="15" t="s">
        <v>58</v>
      </c>
      <c r="I50" s="25" t="s">
        <v>155</v>
      </c>
      <c r="J50" s="18" t="s">
        <v>49</v>
      </c>
      <c r="K50" s="18" t="s">
        <v>49</v>
      </c>
      <c r="L50" s="18" t="s">
        <v>49</v>
      </c>
      <c r="M50" s="19" t="s">
        <v>50</v>
      </c>
      <c r="N50" s="20"/>
      <c r="P50" s="22"/>
      <c r="Q50" s="22"/>
      <c r="R50" s="22"/>
      <c r="S50" s="22"/>
      <c r="T50" s="22"/>
      <c r="U50" s="22"/>
      <c r="V50" s="22"/>
      <c r="W50" s="22"/>
      <c r="X50" s="22"/>
      <c r="Y50" s="22"/>
      <c r="Z50" s="22"/>
    </row>
    <row r="51" spans="2:26" s="21" customFormat="1" ht="54.75" customHeight="1">
      <c r="B51" s="15" t="s">
        <v>98</v>
      </c>
      <c r="C51" s="15" t="s">
        <v>156</v>
      </c>
      <c r="D51" s="15">
        <v>3559</v>
      </c>
      <c r="E51" s="15">
        <v>2018</v>
      </c>
      <c r="F51" s="25" t="s">
        <v>157</v>
      </c>
      <c r="G51" s="15" t="s">
        <v>53</v>
      </c>
      <c r="H51" s="15" t="s">
        <v>58</v>
      </c>
      <c r="I51" s="25" t="s">
        <v>158</v>
      </c>
      <c r="J51" s="18" t="s">
        <v>49</v>
      </c>
      <c r="K51" s="18" t="s">
        <v>49</v>
      </c>
      <c r="L51" s="18" t="s">
        <v>49</v>
      </c>
      <c r="M51" s="19" t="s">
        <v>50</v>
      </c>
      <c r="N51" s="20"/>
      <c r="P51" s="22"/>
      <c r="Q51" s="22"/>
      <c r="R51" s="22"/>
      <c r="S51" s="22"/>
      <c r="T51" s="22"/>
      <c r="U51" s="22"/>
      <c r="V51" s="22"/>
      <c r="W51" s="22"/>
      <c r="X51" s="22"/>
      <c r="Y51" s="22"/>
      <c r="Z51" s="22"/>
    </row>
    <row r="52" spans="2:26" s="21" customFormat="1" ht="51" customHeight="1">
      <c r="B52" s="15" t="s">
        <v>98</v>
      </c>
      <c r="C52" s="15" t="s">
        <v>156</v>
      </c>
      <c r="D52" s="15">
        <v>881</v>
      </c>
      <c r="E52" s="15">
        <v>2021</v>
      </c>
      <c r="F52" s="25" t="s">
        <v>159</v>
      </c>
      <c r="G52" s="24" t="s">
        <v>160</v>
      </c>
      <c r="H52" s="15" t="s">
        <v>161</v>
      </c>
      <c r="I52" s="25" t="s">
        <v>162</v>
      </c>
      <c r="J52" s="18" t="s">
        <v>49</v>
      </c>
      <c r="K52" s="18" t="s">
        <v>49</v>
      </c>
      <c r="L52" s="18" t="s">
        <v>49</v>
      </c>
      <c r="M52" s="19" t="s">
        <v>50</v>
      </c>
      <c r="N52" s="20"/>
      <c r="P52" s="22"/>
      <c r="Q52" s="22"/>
      <c r="R52" s="22"/>
      <c r="S52" s="22"/>
      <c r="T52" s="22"/>
      <c r="U52" s="22"/>
      <c r="V52" s="22"/>
      <c r="W52" s="22"/>
      <c r="X52" s="22"/>
      <c r="Y52" s="22"/>
      <c r="Z52" s="22"/>
    </row>
    <row r="53" spans="2:26" s="21" customFormat="1" ht="31.5" customHeight="1">
      <c r="B53" s="15" t="s">
        <v>163</v>
      </c>
      <c r="C53" s="15" t="s">
        <v>51</v>
      </c>
      <c r="D53" s="15">
        <v>2400</v>
      </c>
      <c r="E53" s="15">
        <v>1979</v>
      </c>
      <c r="F53" s="17" t="s">
        <v>164</v>
      </c>
      <c r="G53" s="15" t="s">
        <v>46</v>
      </c>
      <c r="H53" s="15">
        <v>3</v>
      </c>
      <c r="I53" s="17" t="s">
        <v>165</v>
      </c>
      <c r="J53" s="18" t="s">
        <v>49</v>
      </c>
      <c r="K53" s="18" t="s">
        <v>49</v>
      </c>
      <c r="L53" s="18" t="s">
        <v>49</v>
      </c>
      <c r="M53" s="19" t="s">
        <v>50</v>
      </c>
      <c r="N53" s="20"/>
      <c r="P53" s="22"/>
      <c r="Q53" s="22"/>
      <c r="R53" s="22"/>
      <c r="S53" s="22"/>
      <c r="T53" s="22"/>
      <c r="U53" s="22"/>
      <c r="V53" s="22"/>
      <c r="W53" s="22"/>
      <c r="X53" s="22"/>
      <c r="Y53" s="22"/>
      <c r="Z53" s="22"/>
    </row>
    <row r="54" spans="2:26" s="21" customFormat="1" ht="42.75">
      <c r="B54" s="15" t="s">
        <v>163</v>
      </c>
      <c r="C54" s="15" t="s">
        <v>51</v>
      </c>
      <c r="D54" s="15">
        <v>2013</v>
      </c>
      <c r="E54" s="15">
        <v>1986</v>
      </c>
      <c r="F54" s="16" t="s">
        <v>166</v>
      </c>
      <c r="G54" s="15" t="s">
        <v>46</v>
      </c>
      <c r="H54" s="15" t="s">
        <v>167</v>
      </c>
      <c r="I54" s="17" t="s">
        <v>168</v>
      </c>
      <c r="J54" s="18" t="s">
        <v>49</v>
      </c>
      <c r="K54" s="18" t="s">
        <v>49</v>
      </c>
      <c r="L54" s="18" t="s">
        <v>49</v>
      </c>
      <c r="M54" s="19" t="s">
        <v>50</v>
      </c>
      <c r="N54" s="20"/>
      <c r="P54" s="22"/>
      <c r="Q54" s="22"/>
      <c r="R54" s="22"/>
      <c r="S54" s="22"/>
      <c r="T54" s="22"/>
      <c r="U54" s="22"/>
      <c r="V54" s="22"/>
      <c r="W54" s="22"/>
      <c r="X54" s="22"/>
      <c r="Y54" s="22"/>
      <c r="Z54" s="22"/>
    </row>
    <row r="55" spans="2:26" s="21" customFormat="1" ht="42.75">
      <c r="B55" s="15" t="s">
        <v>163</v>
      </c>
      <c r="C55" s="15" t="s">
        <v>44</v>
      </c>
      <c r="D55" s="15">
        <v>1295</v>
      </c>
      <c r="E55" s="15">
        <v>1994</v>
      </c>
      <c r="F55" s="16" t="s">
        <v>45</v>
      </c>
      <c r="G55" s="15" t="s">
        <v>46</v>
      </c>
      <c r="H55" s="15">
        <v>63</v>
      </c>
      <c r="I55" s="17" t="s">
        <v>169</v>
      </c>
      <c r="J55" s="18" t="s">
        <v>49</v>
      </c>
      <c r="K55" s="18" t="s">
        <v>49</v>
      </c>
      <c r="L55" s="18" t="s">
        <v>49</v>
      </c>
      <c r="M55" s="19" t="s">
        <v>50</v>
      </c>
      <c r="N55" s="20"/>
      <c r="P55" s="22"/>
      <c r="Q55" s="22"/>
      <c r="R55" s="22"/>
      <c r="S55" s="22"/>
      <c r="T55" s="22"/>
      <c r="U55" s="22"/>
      <c r="V55" s="22"/>
      <c r="W55" s="22"/>
      <c r="X55" s="22"/>
      <c r="Y55" s="22"/>
      <c r="Z55" s="22"/>
    </row>
    <row r="56" spans="2:26" s="21" customFormat="1" ht="171" customHeight="1">
      <c r="B56" s="15" t="s">
        <v>163</v>
      </c>
      <c r="C56" s="15" t="s">
        <v>44</v>
      </c>
      <c r="D56" s="15">
        <v>1072</v>
      </c>
      <c r="E56" s="15">
        <v>2015</v>
      </c>
      <c r="F56" s="16" t="s">
        <v>78</v>
      </c>
      <c r="G56" s="15" t="s">
        <v>68</v>
      </c>
      <c r="H56" s="15" t="s">
        <v>170</v>
      </c>
      <c r="I56" s="17" t="s">
        <v>171</v>
      </c>
      <c r="J56" s="18" t="s">
        <v>49</v>
      </c>
      <c r="K56" s="18" t="s">
        <v>49</v>
      </c>
      <c r="L56" s="18" t="s">
        <v>49</v>
      </c>
      <c r="M56" s="19" t="s">
        <v>77</v>
      </c>
      <c r="N56" s="20"/>
      <c r="P56" s="22"/>
      <c r="Q56" s="22"/>
      <c r="R56" s="22"/>
      <c r="S56" s="22"/>
      <c r="T56" s="22"/>
      <c r="U56" s="22"/>
      <c r="V56" s="22"/>
      <c r="W56" s="22"/>
      <c r="X56" s="22"/>
      <c r="Y56" s="22"/>
      <c r="Z56" s="22"/>
    </row>
    <row r="57" spans="2:26" s="21" customFormat="1" ht="57">
      <c r="B57" s="15" t="s">
        <v>172</v>
      </c>
      <c r="C57" s="15" t="s">
        <v>153</v>
      </c>
      <c r="D57" s="15">
        <v>1334</v>
      </c>
      <c r="E57" s="15">
        <v>2018</v>
      </c>
      <c r="F57" s="16" t="s">
        <v>173</v>
      </c>
      <c r="G57" s="15" t="s">
        <v>46</v>
      </c>
      <c r="H57" s="15" t="s">
        <v>58</v>
      </c>
      <c r="I57" s="25" t="s">
        <v>174</v>
      </c>
      <c r="J57" s="18" t="s">
        <v>49</v>
      </c>
      <c r="K57" s="18" t="s">
        <v>49</v>
      </c>
      <c r="L57" s="18" t="s">
        <v>49</v>
      </c>
      <c r="M57" s="19" t="s">
        <v>50</v>
      </c>
      <c r="N57" s="20"/>
      <c r="P57" s="22"/>
      <c r="Q57" s="22"/>
      <c r="R57" s="22"/>
      <c r="S57" s="22"/>
      <c r="T57" s="22"/>
      <c r="U57" s="22"/>
      <c r="V57" s="22"/>
      <c r="W57" s="22"/>
      <c r="X57" s="22"/>
      <c r="Y57" s="22"/>
      <c r="Z57" s="22"/>
    </row>
    <row r="58" spans="2:26" s="21" customFormat="1" ht="114">
      <c r="B58" s="15" t="s">
        <v>172</v>
      </c>
      <c r="C58" s="15" t="s">
        <v>51</v>
      </c>
      <c r="D58" s="15">
        <v>2021</v>
      </c>
      <c r="E58" s="15">
        <v>2018</v>
      </c>
      <c r="F58" s="16" t="s">
        <v>175</v>
      </c>
      <c r="G58" s="15" t="s">
        <v>46</v>
      </c>
      <c r="H58" s="15" t="s">
        <v>83</v>
      </c>
      <c r="I58" s="25" t="s">
        <v>176</v>
      </c>
      <c r="J58" s="18" t="s">
        <v>49</v>
      </c>
      <c r="K58" s="18" t="s">
        <v>49</v>
      </c>
      <c r="L58" s="18" t="s">
        <v>49</v>
      </c>
      <c r="M58" s="19" t="s">
        <v>77</v>
      </c>
      <c r="N58" s="20"/>
      <c r="P58" s="22"/>
      <c r="Q58" s="22"/>
      <c r="R58" s="22"/>
      <c r="S58" s="22"/>
      <c r="T58" s="22"/>
      <c r="U58" s="22"/>
      <c r="V58" s="22"/>
      <c r="W58" s="22"/>
      <c r="X58" s="22"/>
      <c r="Y58" s="22"/>
      <c r="Z58" s="22"/>
    </row>
    <row r="59" spans="2:26" s="21" customFormat="1" ht="57">
      <c r="B59" s="15" t="s">
        <v>172</v>
      </c>
      <c r="C59" s="15" t="s">
        <v>177</v>
      </c>
      <c r="D59" s="15">
        <v>49</v>
      </c>
      <c r="E59" s="15">
        <v>2019</v>
      </c>
      <c r="F59" s="16" t="s">
        <v>178</v>
      </c>
      <c r="G59" s="15" t="s">
        <v>46</v>
      </c>
      <c r="H59" s="15" t="s">
        <v>83</v>
      </c>
      <c r="I59" s="25" t="s">
        <v>179</v>
      </c>
      <c r="J59" s="18" t="s">
        <v>49</v>
      </c>
      <c r="K59" s="18" t="s">
        <v>49</v>
      </c>
      <c r="L59" s="18" t="s">
        <v>49</v>
      </c>
      <c r="M59" s="19" t="s">
        <v>50</v>
      </c>
      <c r="N59" s="20"/>
      <c r="P59" s="22"/>
      <c r="Q59" s="22"/>
      <c r="R59" s="22"/>
      <c r="S59" s="22"/>
      <c r="T59" s="22"/>
      <c r="U59" s="22"/>
      <c r="V59" s="22"/>
      <c r="W59" s="22"/>
      <c r="X59" s="22"/>
      <c r="Y59" s="22"/>
      <c r="Z59" s="22"/>
    </row>
    <row r="60" spans="2:26" s="21" customFormat="1" ht="71.25">
      <c r="B60" s="15" t="s">
        <v>172</v>
      </c>
      <c r="C60" s="15" t="s">
        <v>153</v>
      </c>
      <c r="D60" s="15">
        <v>526</v>
      </c>
      <c r="E60" s="15">
        <v>2021</v>
      </c>
      <c r="F60" s="25" t="s">
        <v>180</v>
      </c>
      <c r="G60" s="24" t="s">
        <v>46</v>
      </c>
      <c r="H60" s="15" t="s">
        <v>58</v>
      </c>
      <c r="I60" s="25" t="s">
        <v>181</v>
      </c>
      <c r="J60" s="18" t="s">
        <v>49</v>
      </c>
      <c r="K60" s="18" t="s">
        <v>49</v>
      </c>
      <c r="L60" s="18" t="s">
        <v>49</v>
      </c>
      <c r="M60" s="19" t="s">
        <v>77</v>
      </c>
      <c r="N60" s="20"/>
      <c r="P60" s="22"/>
      <c r="Q60" s="22"/>
      <c r="R60" s="22"/>
      <c r="S60" s="22"/>
      <c r="T60" s="22"/>
      <c r="U60" s="22"/>
      <c r="V60" s="22"/>
      <c r="W60" s="22"/>
      <c r="X60" s="22"/>
      <c r="Y60" s="22"/>
      <c r="Z60" s="22"/>
    </row>
    <row r="61" spans="2:26" s="21" customFormat="1" ht="85.5">
      <c r="B61" s="15" t="s">
        <v>182</v>
      </c>
      <c r="C61" s="15" t="s">
        <v>44</v>
      </c>
      <c r="D61" s="15">
        <v>17</v>
      </c>
      <c r="E61" s="15">
        <v>2016</v>
      </c>
      <c r="F61" s="16" t="s">
        <v>183</v>
      </c>
      <c r="G61" s="15" t="s">
        <v>46</v>
      </c>
      <c r="H61" s="15" t="s">
        <v>184</v>
      </c>
      <c r="I61" s="16" t="s">
        <v>185</v>
      </c>
      <c r="J61" s="18" t="s">
        <v>49</v>
      </c>
      <c r="K61" s="18" t="s">
        <v>49</v>
      </c>
      <c r="L61" s="18" t="s">
        <v>49</v>
      </c>
      <c r="M61" s="19" t="s">
        <v>46</v>
      </c>
      <c r="N61" s="20"/>
      <c r="P61" s="22"/>
      <c r="Q61" s="22"/>
      <c r="R61" s="22"/>
      <c r="S61" s="22"/>
      <c r="T61" s="22"/>
      <c r="U61" s="22"/>
      <c r="V61" s="22"/>
      <c r="W61" s="22"/>
      <c r="X61" s="22"/>
      <c r="Y61" s="22"/>
      <c r="Z61" s="22"/>
    </row>
    <row r="62" spans="2:26" s="21" customFormat="1" ht="99.75">
      <c r="B62" s="15" t="s">
        <v>182</v>
      </c>
      <c r="C62" s="15" t="s">
        <v>44</v>
      </c>
      <c r="D62" s="15">
        <v>36</v>
      </c>
      <c r="E62" s="15">
        <v>2016</v>
      </c>
      <c r="F62" s="16" t="s">
        <v>186</v>
      </c>
      <c r="G62" s="15" t="s">
        <v>46</v>
      </c>
      <c r="H62" s="15" t="s">
        <v>184</v>
      </c>
      <c r="I62" s="16" t="s">
        <v>187</v>
      </c>
      <c r="J62" s="18" t="s">
        <v>49</v>
      </c>
      <c r="K62" s="18" t="s">
        <v>49</v>
      </c>
      <c r="L62" s="18" t="s">
        <v>49</v>
      </c>
      <c r="M62" s="19" t="s">
        <v>50</v>
      </c>
      <c r="N62" s="20"/>
      <c r="P62" s="22"/>
      <c r="Q62" s="22"/>
      <c r="R62" s="22"/>
      <c r="S62" s="22"/>
      <c r="T62" s="22"/>
      <c r="U62" s="22"/>
      <c r="V62" s="22"/>
      <c r="W62" s="22"/>
      <c r="X62" s="22"/>
      <c r="Y62" s="22"/>
      <c r="Z62" s="22"/>
    </row>
    <row r="63" spans="2:26" s="21" customFormat="1" ht="28.5">
      <c r="B63" s="15" t="s">
        <v>188</v>
      </c>
      <c r="C63" s="15" t="s">
        <v>189</v>
      </c>
      <c r="D63" s="15">
        <v>2663</v>
      </c>
      <c r="E63" s="15">
        <v>1950</v>
      </c>
      <c r="F63" s="16" t="s">
        <v>190</v>
      </c>
      <c r="G63" s="15" t="s">
        <v>74</v>
      </c>
      <c r="H63" s="15" t="s">
        <v>58</v>
      </c>
      <c r="I63" s="25" t="s">
        <v>191</v>
      </c>
      <c r="J63" s="18" t="s">
        <v>49</v>
      </c>
      <c r="K63" s="18" t="s">
        <v>49</v>
      </c>
      <c r="L63" s="18" t="s">
        <v>49</v>
      </c>
      <c r="M63" s="19" t="s">
        <v>50</v>
      </c>
      <c r="N63" s="20"/>
      <c r="P63" s="22"/>
      <c r="Q63" s="22"/>
      <c r="R63" s="22"/>
      <c r="S63" s="22"/>
      <c r="T63" s="22"/>
      <c r="U63" s="22"/>
      <c r="V63" s="22"/>
      <c r="W63" s="22"/>
      <c r="X63" s="22"/>
      <c r="Y63" s="22"/>
      <c r="Z63" s="22"/>
    </row>
    <row r="64" spans="2:26" s="21" customFormat="1" ht="42.75">
      <c r="B64" s="15" t="s">
        <v>188</v>
      </c>
      <c r="C64" s="15" t="s">
        <v>72</v>
      </c>
      <c r="D64" s="15">
        <v>50</v>
      </c>
      <c r="E64" s="15">
        <v>1990</v>
      </c>
      <c r="F64" s="16" t="s">
        <v>192</v>
      </c>
      <c r="G64" s="15" t="s">
        <v>74</v>
      </c>
      <c r="H64" s="15" t="s">
        <v>58</v>
      </c>
      <c r="I64" s="25" t="s">
        <v>193</v>
      </c>
      <c r="J64" s="18" t="s">
        <v>49</v>
      </c>
      <c r="K64" s="18" t="s">
        <v>49</v>
      </c>
      <c r="L64" s="18" t="s">
        <v>49</v>
      </c>
      <c r="M64" s="19" t="s">
        <v>50</v>
      </c>
      <c r="N64" s="20"/>
      <c r="P64" s="22"/>
      <c r="Q64" s="22"/>
      <c r="R64" s="22"/>
      <c r="S64" s="22"/>
      <c r="T64" s="22"/>
      <c r="U64" s="22"/>
      <c r="V64" s="22"/>
      <c r="W64" s="22"/>
      <c r="X64" s="22"/>
      <c r="Y64" s="22"/>
      <c r="Z64" s="22"/>
    </row>
    <row r="65" spans="2:26" s="21" customFormat="1" ht="42.75">
      <c r="B65" s="15" t="s">
        <v>188</v>
      </c>
      <c r="C65" s="15" t="s">
        <v>194</v>
      </c>
      <c r="D65" s="15"/>
      <c r="E65" s="15">
        <v>1991</v>
      </c>
      <c r="F65" s="16" t="s">
        <v>195</v>
      </c>
      <c r="G65" s="15" t="s">
        <v>196</v>
      </c>
      <c r="H65" s="15" t="s">
        <v>58</v>
      </c>
      <c r="I65" s="17" t="s">
        <v>197</v>
      </c>
      <c r="J65" s="18" t="s">
        <v>49</v>
      </c>
      <c r="K65" s="18" t="s">
        <v>49</v>
      </c>
      <c r="L65" s="18" t="s">
        <v>49</v>
      </c>
      <c r="M65" s="19" t="s">
        <v>50</v>
      </c>
      <c r="N65" s="20"/>
      <c r="P65" s="22"/>
      <c r="Q65" s="22"/>
      <c r="R65" s="22"/>
      <c r="S65" s="22"/>
      <c r="T65" s="22"/>
      <c r="U65" s="22"/>
      <c r="V65" s="22"/>
      <c r="W65" s="22"/>
      <c r="X65" s="22"/>
      <c r="Y65" s="22"/>
      <c r="Z65" s="22"/>
    </row>
    <row r="66" spans="2:26" s="21" customFormat="1" ht="57">
      <c r="B66" s="15" t="s">
        <v>188</v>
      </c>
      <c r="C66" s="15" t="s">
        <v>72</v>
      </c>
      <c r="D66" s="15">
        <v>1010</v>
      </c>
      <c r="E66" s="15">
        <v>2006</v>
      </c>
      <c r="F66" s="16" t="s">
        <v>198</v>
      </c>
      <c r="G66" s="15" t="s">
        <v>74</v>
      </c>
      <c r="H66" s="15">
        <v>1</v>
      </c>
      <c r="I66" s="17" t="s">
        <v>199</v>
      </c>
      <c r="J66" s="18" t="s">
        <v>49</v>
      </c>
      <c r="K66" s="18" t="s">
        <v>49</v>
      </c>
      <c r="L66" s="18" t="s">
        <v>49</v>
      </c>
      <c r="M66" s="19" t="s">
        <v>50</v>
      </c>
      <c r="N66" s="20"/>
      <c r="P66" s="22"/>
      <c r="Q66" s="22"/>
      <c r="R66" s="22"/>
      <c r="S66" s="22"/>
      <c r="T66" s="22"/>
      <c r="U66" s="22"/>
      <c r="V66" s="22"/>
      <c r="W66" s="22"/>
      <c r="X66" s="22"/>
      <c r="Y66" s="22"/>
      <c r="Z66" s="22"/>
    </row>
    <row r="67" spans="2:26" s="21" customFormat="1" ht="85.5">
      <c r="B67" s="15" t="s">
        <v>188</v>
      </c>
      <c r="C67" s="15" t="s">
        <v>72</v>
      </c>
      <c r="D67" s="15">
        <v>1280</v>
      </c>
      <c r="E67" s="15">
        <v>2009</v>
      </c>
      <c r="F67" s="16" t="s">
        <v>200</v>
      </c>
      <c r="G67" s="15" t="s">
        <v>74</v>
      </c>
      <c r="H67" s="15">
        <v>1</v>
      </c>
      <c r="I67" s="17" t="s">
        <v>201</v>
      </c>
      <c r="J67" s="18" t="s">
        <v>49</v>
      </c>
      <c r="K67" s="18" t="s">
        <v>49</v>
      </c>
      <c r="L67" s="18" t="s">
        <v>49</v>
      </c>
      <c r="M67" s="19" t="s">
        <v>50</v>
      </c>
      <c r="N67" s="20"/>
      <c r="P67" s="22"/>
      <c r="Q67" s="22"/>
      <c r="R67" s="22"/>
      <c r="S67" s="22"/>
      <c r="T67" s="22"/>
      <c r="U67" s="22"/>
      <c r="V67" s="22"/>
      <c r="W67" s="22"/>
      <c r="X67" s="22"/>
      <c r="Y67" s="22"/>
      <c r="Z67" s="22"/>
    </row>
    <row r="68" spans="2:26" s="21" customFormat="1" ht="57">
      <c r="B68" s="15" t="s">
        <v>188</v>
      </c>
      <c r="C68" s="15" t="s">
        <v>44</v>
      </c>
      <c r="D68" s="15">
        <v>4107</v>
      </c>
      <c r="E68" s="15">
        <v>2011</v>
      </c>
      <c r="F68" s="17" t="s">
        <v>202</v>
      </c>
      <c r="G68" s="15" t="s">
        <v>68</v>
      </c>
      <c r="H68" s="15" t="s">
        <v>167</v>
      </c>
      <c r="I68" s="17" t="s">
        <v>203</v>
      </c>
      <c r="J68" s="18" t="s">
        <v>49</v>
      </c>
      <c r="K68" s="18" t="s">
        <v>49</v>
      </c>
      <c r="L68" s="18" t="s">
        <v>49</v>
      </c>
      <c r="M68" s="19" t="s">
        <v>94</v>
      </c>
      <c r="N68" s="20"/>
      <c r="P68" s="22"/>
      <c r="Q68" s="22"/>
      <c r="R68" s="22"/>
      <c r="S68" s="22"/>
      <c r="T68" s="22"/>
      <c r="U68" s="22"/>
      <c r="V68" s="22"/>
      <c r="W68" s="22"/>
      <c r="X68" s="22"/>
      <c r="Y68" s="22"/>
      <c r="Z68" s="22"/>
    </row>
    <row r="69" spans="2:26" s="21" customFormat="1" ht="132" customHeight="1">
      <c r="B69" s="15" t="s">
        <v>188</v>
      </c>
      <c r="C69" s="15" t="s">
        <v>72</v>
      </c>
      <c r="D69" s="15">
        <v>1482</v>
      </c>
      <c r="E69" s="15">
        <v>2011</v>
      </c>
      <c r="F69" s="16" t="s">
        <v>204</v>
      </c>
      <c r="G69" s="15" t="s">
        <v>74</v>
      </c>
      <c r="H69" s="15" t="s">
        <v>205</v>
      </c>
      <c r="I69" s="17" t="s">
        <v>206</v>
      </c>
      <c r="J69" s="18" t="s">
        <v>49</v>
      </c>
      <c r="K69" s="18" t="s">
        <v>49</v>
      </c>
      <c r="L69" s="18" t="s">
        <v>49</v>
      </c>
      <c r="M69" s="19" t="s">
        <v>94</v>
      </c>
      <c r="N69" s="20"/>
      <c r="P69" s="22"/>
      <c r="Q69" s="22"/>
      <c r="R69" s="22"/>
      <c r="S69" s="22"/>
      <c r="T69" s="22"/>
      <c r="U69" s="22"/>
      <c r="V69" s="22"/>
      <c r="W69" s="22"/>
      <c r="X69" s="22"/>
      <c r="Y69" s="22"/>
      <c r="Z69" s="22"/>
    </row>
    <row r="70" spans="2:26" s="21" customFormat="1" ht="28.5">
      <c r="B70" s="15" t="s">
        <v>188</v>
      </c>
      <c r="C70" s="15" t="s">
        <v>72</v>
      </c>
      <c r="D70" s="15">
        <v>1580</v>
      </c>
      <c r="E70" s="15">
        <v>2012</v>
      </c>
      <c r="F70" s="16" t="s">
        <v>207</v>
      </c>
      <c r="G70" s="15" t="s">
        <v>74</v>
      </c>
      <c r="H70" s="27" t="s">
        <v>83</v>
      </c>
      <c r="I70" s="17" t="s">
        <v>203</v>
      </c>
      <c r="J70" s="18" t="s">
        <v>49</v>
      </c>
      <c r="K70" s="18" t="s">
        <v>49</v>
      </c>
      <c r="L70" s="18" t="s">
        <v>49</v>
      </c>
      <c r="M70" s="19" t="s">
        <v>94</v>
      </c>
      <c r="N70" s="20"/>
      <c r="P70" s="22"/>
      <c r="Q70" s="22"/>
      <c r="R70" s="22"/>
      <c r="S70" s="22"/>
      <c r="T70" s="22"/>
      <c r="U70" s="22"/>
      <c r="V70" s="22"/>
      <c r="W70" s="22"/>
      <c r="X70" s="22"/>
      <c r="Y70" s="22"/>
      <c r="Z70" s="22"/>
    </row>
    <row r="71" spans="2:26" s="21" customFormat="1" ht="57">
      <c r="B71" s="15" t="s">
        <v>188</v>
      </c>
      <c r="C71" s="15" t="s">
        <v>44</v>
      </c>
      <c r="D71" s="15">
        <v>2943</v>
      </c>
      <c r="E71" s="15">
        <v>2013</v>
      </c>
      <c r="F71" s="16" t="s">
        <v>208</v>
      </c>
      <c r="G71" s="15" t="s">
        <v>46</v>
      </c>
      <c r="H71" s="28" t="s">
        <v>58</v>
      </c>
      <c r="I71" s="17" t="s">
        <v>209</v>
      </c>
      <c r="J71" s="18" t="s">
        <v>49</v>
      </c>
      <c r="K71" s="18" t="s">
        <v>49</v>
      </c>
      <c r="L71" s="18" t="s">
        <v>49</v>
      </c>
      <c r="M71" s="19" t="s">
        <v>77</v>
      </c>
      <c r="N71" s="20"/>
      <c r="P71" s="22"/>
      <c r="Q71" s="22"/>
      <c r="R71" s="22"/>
      <c r="S71" s="22"/>
      <c r="T71" s="22"/>
      <c r="U71" s="22"/>
      <c r="V71" s="22"/>
      <c r="W71" s="22"/>
      <c r="X71" s="22"/>
      <c r="Y71" s="22"/>
      <c r="Z71" s="22"/>
    </row>
    <row r="72" spans="2:26" s="21" customFormat="1" ht="42.75">
      <c r="B72" s="15" t="s">
        <v>188</v>
      </c>
      <c r="C72" s="15" t="s">
        <v>72</v>
      </c>
      <c r="D72" s="15">
        <v>1610</v>
      </c>
      <c r="E72" s="15">
        <v>2013</v>
      </c>
      <c r="F72" s="16" t="s">
        <v>210</v>
      </c>
      <c r="G72" s="15" t="s">
        <v>74</v>
      </c>
      <c r="H72" s="15" t="s">
        <v>58</v>
      </c>
      <c r="I72" s="17" t="s">
        <v>211</v>
      </c>
      <c r="J72" s="18" t="s">
        <v>49</v>
      </c>
      <c r="K72" s="18" t="s">
        <v>49</v>
      </c>
      <c r="L72" s="18" t="s">
        <v>49</v>
      </c>
      <c r="M72" s="19" t="s">
        <v>77</v>
      </c>
      <c r="N72" s="20"/>
      <c r="P72" s="22"/>
      <c r="Q72" s="22"/>
      <c r="R72" s="22"/>
      <c r="S72" s="22"/>
      <c r="T72" s="22"/>
      <c r="U72" s="22"/>
      <c r="V72" s="22"/>
      <c r="W72" s="22"/>
      <c r="X72" s="22"/>
      <c r="Y72" s="22"/>
      <c r="Z72" s="22"/>
    </row>
    <row r="73" spans="2:26" s="21" customFormat="1" ht="57">
      <c r="B73" s="15" t="s">
        <v>188</v>
      </c>
      <c r="C73" s="15" t="s">
        <v>72</v>
      </c>
      <c r="D73" s="15">
        <v>1610</v>
      </c>
      <c r="E73" s="15">
        <v>2013</v>
      </c>
      <c r="F73" s="16" t="s">
        <v>210</v>
      </c>
      <c r="G73" s="15" t="s">
        <v>74</v>
      </c>
      <c r="H73" s="15">
        <v>7</v>
      </c>
      <c r="I73" s="17" t="s">
        <v>212</v>
      </c>
      <c r="J73" s="18" t="s">
        <v>49</v>
      </c>
      <c r="K73" s="18" t="s">
        <v>49</v>
      </c>
      <c r="L73" s="18" t="s">
        <v>49</v>
      </c>
      <c r="M73" s="19" t="s">
        <v>46</v>
      </c>
      <c r="N73" s="20"/>
      <c r="P73" s="22"/>
      <c r="Q73" s="22"/>
      <c r="R73" s="22"/>
      <c r="S73" s="22"/>
      <c r="T73" s="22"/>
      <c r="U73" s="22"/>
      <c r="V73" s="22"/>
      <c r="W73" s="22"/>
      <c r="X73" s="22"/>
      <c r="Y73" s="22"/>
      <c r="Z73" s="22"/>
    </row>
    <row r="74" spans="2:26" s="21" customFormat="1" ht="71.25">
      <c r="B74" s="15" t="s">
        <v>188</v>
      </c>
      <c r="C74" s="15" t="s">
        <v>72</v>
      </c>
      <c r="D74" s="15">
        <v>1610</v>
      </c>
      <c r="E74" s="15">
        <v>2013</v>
      </c>
      <c r="F74" s="16" t="s">
        <v>213</v>
      </c>
      <c r="G74" s="15" t="s">
        <v>74</v>
      </c>
      <c r="H74" s="15">
        <v>8</v>
      </c>
      <c r="I74" s="17" t="s">
        <v>214</v>
      </c>
      <c r="J74" s="18" t="s">
        <v>49</v>
      </c>
      <c r="K74" s="18"/>
      <c r="L74" s="18"/>
      <c r="M74" s="19" t="s">
        <v>46</v>
      </c>
      <c r="N74" s="20"/>
      <c r="P74" s="22"/>
      <c r="Q74" s="22"/>
      <c r="R74" s="22"/>
      <c r="S74" s="22"/>
      <c r="T74" s="22"/>
      <c r="U74" s="22"/>
      <c r="V74" s="22"/>
      <c r="W74" s="22"/>
      <c r="X74" s="22"/>
      <c r="Y74" s="22"/>
      <c r="Z74" s="22"/>
    </row>
    <row r="75" spans="2:26" s="21" customFormat="1" ht="71.25">
      <c r="B75" s="15" t="s">
        <v>188</v>
      </c>
      <c r="C75" s="15" t="s">
        <v>72</v>
      </c>
      <c r="D75" s="15">
        <v>1610</v>
      </c>
      <c r="E75" s="15">
        <v>2013</v>
      </c>
      <c r="F75" s="16" t="s">
        <v>213</v>
      </c>
      <c r="G75" s="15" t="s">
        <v>74</v>
      </c>
      <c r="H75" s="15">
        <v>11</v>
      </c>
      <c r="I75" s="17" t="s">
        <v>215</v>
      </c>
      <c r="J75" s="18" t="s">
        <v>49</v>
      </c>
      <c r="K75" s="18"/>
      <c r="L75" s="18"/>
      <c r="M75" s="19" t="s">
        <v>46</v>
      </c>
      <c r="N75" s="20"/>
      <c r="P75" s="22"/>
      <c r="Q75" s="22"/>
      <c r="R75" s="22"/>
      <c r="S75" s="22"/>
      <c r="T75" s="22"/>
      <c r="U75" s="22"/>
      <c r="V75" s="22"/>
      <c r="W75" s="22"/>
      <c r="X75" s="22"/>
      <c r="Y75" s="22"/>
      <c r="Z75" s="22"/>
    </row>
    <row r="76" spans="2:26" s="21" customFormat="1" ht="28.5">
      <c r="B76" s="15" t="s">
        <v>188</v>
      </c>
      <c r="C76" s="15" t="s">
        <v>72</v>
      </c>
      <c r="D76" s="15">
        <v>1616</v>
      </c>
      <c r="E76" s="15">
        <v>2013</v>
      </c>
      <c r="F76" s="16" t="s">
        <v>216</v>
      </c>
      <c r="G76" s="15" t="s">
        <v>74</v>
      </c>
      <c r="H76" s="28" t="s">
        <v>58</v>
      </c>
      <c r="I76" s="17" t="s">
        <v>217</v>
      </c>
      <c r="J76" s="18" t="s">
        <v>49</v>
      </c>
      <c r="K76" s="18" t="s">
        <v>49</v>
      </c>
      <c r="L76" s="18" t="s">
        <v>49</v>
      </c>
      <c r="M76" s="19" t="s">
        <v>77</v>
      </c>
      <c r="N76" s="20"/>
      <c r="P76" s="22"/>
      <c r="Q76" s="22"/>
      <c r="R76" s="22"/>
      <c r="S76" s="22"/>
      <c r="T76" s="22"/>
      <c r="U76" s="22"/>
      <c r="V76" s="22"/>
      <c r="W76" s="22"/>
      <c r="X76" s="22"/>
      <c r="Y76" s="22"/>
      <c r="Z76" s="22"/>
    </row>
    <row r="77" spans="2:26" s="21" customFormat="1" ht="42.75">
      <c r="B77" s="15" t="s">
        <v>188</v>
      </c>
      <c r="C77" s="15" t="s">
        <v>72</v>
      </c>
      <c r="D77" s="15">
        <v>1618</v>
      </c>
      <c r="E77" s="15">
        <v>2013</v>
      </c>
      <c r="F77" s="16" t="s">
        <v>218</v>
      </c>
      <c r="G77" s="15" t="s">
        <v>74</v>
      </c>
      <c r="H77" s="28" t="s">
        <v>58</v>
      </c>
      <c r="I77" s="17" t="s">
        <v>219</v>
      </c>
      <c r="J77" s="18" t="s">
        <v>49</v>
      </c>
      <c r="K77" s="18" t="s">
        <v>49</v>
      </c>
      <c r="L77" s="18" t="s">
        <v>49</v>
      </c>
      <c r="M77" s="19" t="s">
        <v>50</v>
      </c>
      <c r="N77" s="20"/>
      <c r="P77" s="22"/>
      <c r="Q77" s="22"/>
      <c r="R77" s="22"/>
      <c r="S77" s="22"/>
      <c r="T77" s="22"/>
      <c r="U77" s="22"/>
      <c r="V77" s="22"/>
      <c r="W77" s="22"/>
      <c r="X77" s="22"/>
      <c r="Y77" s="22"/>
      <c r="Z77" s="22"/>
    </row>
    <row r="78" spans="2:26" s="21" customFormat="1" ht="142.5">
      <c r="B78" s="15" t="s">
        <v>188</v>
      </c>
      <c r="C78" s="15" t="s">
        <v>51</v>
      </c>
      <c r="D78" s="15">
        <v>6045</v>
      </c>
      <c r="E78" s="15">
        <v>2014</v>
      </c>
      <c r="F78" s="16" t="s">
        <v>220</v>
      </c>
      <c r="G78" s="15" t="s">
        <v>46</v>
      </c>
      <c r="H78" s="15" t="s">
        <v>221</v>
      </c>
      <c r="I78" s="17" t="s">
        <v>222</v>
      </c>
      <c r="J78" s="18" t="s">
        <v>49</v>
      </c>
      <c r="K78" s="18" t="s">
        <v>49</v>
      </c>
      <c r="L78" s="18" t="s">
        <v>49</v>
      </c>
      <c r="M78" s="19" t="s">
        <v>77</v>
      </c>
      <c r="N78" s="20"/>
      <c r="P78" s="22"/>
      <c r="Q78" s="22"/>
      <c r="R78" s="22"/>
      <c r="S78" s="22"/>
      <c r="T78" s="22"/>
      <c r="U78" s="22"/>
      <c r="V78" s="22"/>
      <c r="W78" s="22"/>
      <c r="X78" s="22"/>
      <c r="Y78" s="22"/>
      <c r="Z78" s="22"/>
    </row>
    <row r="79" spans="2:26" s="21" customFormat="1" ht="199.5">
      <c r="B79" s="15" t="s">
        <v>188</v>
      </c>
      <c r="C79" s="15" t="s">
        <v>44</v>
      </c>
      <c r="D79" s="15">
        <v>1072</v>
      </c>
      <c r="E79" s="15">
        <v>2015</v>
      </c>
      <c r="F79" s="16" t="s">
        <v>78</v>
      </c>
      <c r="G79" s="15" t="s">
        <v>46</v>
      </c>
      <c r="H79" s="15" t="s">
        <v>223</v>
      </c>
      <c r="I79" s="17" t="s">
        <v>224</v>
      </c>
      <c r="J79" s="18" t="s">
        <v>49</v>
      </c>
      <c r="K79" s="18" t="s">
        <v>49</v>
      </c>
      <c r="L79" s="18" t="s">
        <v>49</v>
      </c>
      <c r="M79" s="19" t="s">
        <v>71</v>
      </c>
      <c r="N79" s="20"/>
      <c r="P79" s="22"/>
      <c r="Q79" s="22"/>
      <c r="R79" s="22"/>
      <c r="S79" s="22"/>
      <c r="T79" s="22"/>
      <c r="U79" s="22"/>
      <c r="V79" s="22"/>
      <c r="W79" s="22"/>
      <c r="X79" s="22"/>
      <c r="Y79" s="22"/>
      <c r="Z79" s="22"/>
    </row>
    <row r="80" spans="2:26" s="21" customFormat="1" ht="28.5">
      <c r="B80" s="15" t="s">
        <v>188</v>
      </c>
      <c r="C80" s="24" t="s">
        <v>44</v>
      </c>
      <c r="D80" s="24">
        <v>1072</v>
      </c>
      <c r="E80" s="24">
        <v>2015</v>
      </c>
      <c r="F80" s="16" t="s">
        <v>78</v>
      </c>
      <c r="G80" s="24" t="s">
        <v>46</v>
      </c>
      <c r="H80" s="24" t="s">
        <v>225</v>
      </c>
      <c r="I80" s="25" t="s">
        <v>226</v>
      </c>
      <c r="J80" s="18" t="s">
        <v>49</v>
      </c>
      <c r="K80" s="18" t="s">
        <v>49</v>
      </c>
      <c r="L80" s="18" t="s">
        <v>49</v>
      </c>
      <c r="M80" s="19" t="s">
        <v>77</v>
      </c>
      <c r="N80" s="20"/>
      <c r="P80" s="22"/>
      <c r="Q80" s="22"/>
      <c r="R80" s="22"/>
      <c r="S80" s="22"/>
      <c r="T80" s="22"/>
      <c r="U80" s="22"/>
      <c r="V80" s="22"/>
      <c r="W80" s="22"/>
      <c r="X80" s="22"/>
      <c r="Y80" s="22"/>
      <c r="Z80" s="22"/>
    </row>
    <row r="81" spans="2:26" s="21" customFormat="1" ht="42.75">
      <c r="B81" s="15" t="s">
        <v>188</v>
      </c>
      <c r="C81" s="15" t="s">
        <v>44</v>
      </c>
      <c r="D81" s="15">
        <v>1072</v>
      </c>
      <c r="E81" s="15">
        <v>2015</v>
      </c>
      <c r="F81" s="16" t="s">
        <v>78</v>
      </c>
      <c r="G81" s="15" t="s">
        <v>68</v>
      </c>
      <c r="H81" s="15" t="s">
        <v>227</v>
      </c>
      <c r="I81" s="17" t="s">
        <v>228</v>
      </c>
      <c r="J81" s="18" t="s">
        <v>49</v>
      </c>
      <c r="K81" s="18" t="s">
        <v>49</v>
      </c>
      <c r="L81" s="18" t="s">
        <v>49</v>
      </c>
      <c r="M81" s="19" t="s">
        <v>46</v>
      </c>
      <c r="N81" s="20"/>
      <c r="P81" s="22"/>
      <c r="Q81" s="22"/>
      <c r="R81" s="22"/>
      <c r="S81" s="22"/>
      <c r="T81" s="22"/>
      <c r="U81" s="22"/>
      <c r="V81" s="22"/>
      <c r="W81" s="22"/>
      <c r="X81" s="22"/>
      <c r="Y81" s="22"/>
      <c r="Z81" s="22"/>
    </row>
    <row r="82" spans="2:26" s="21" customFormat="1" ht="57">
      <c r="B82" s="15" t="s">
        <v>188</v>
      </c>
      <c r="C82" s="15" t="s">
        <v>72</v>
      </c>
      <c r="D82" s="15">
        <v>1751</v>
      </c>
      <c r="E82" s="15">
        <v>2015</v>
      </c>
      <c r="F82" s="16" t="s">
        <v>229</v>
      </c>
      <c r="G82" s="15" t="s">
        <v>74</v>
      </c>
      <c r="H82" s="15" t="s">
        <v>58</v>
      </c>
      <c r="I82" s="25" t="s">
        <v>230</v>
      </c>
      <c r="J82" s="18" t="s">
        <v>49</v>
      </c>
      <c r="K82" s="18" t="s">
        <v>49</v>
      </c>
      <c r="L82" s="18" t="s">
        <v>49</v>
      </c>
      <c r="M82" s="19" t="s">
        <v>50</v>
      </c>
      <c r="N82" s="20"/>
      <c r="P82" s="22"/>
      <c r="Q82" s="22"/>
      <c r="R82" s="22"/>
      <c r="S82" s="22"/>
      <c r="T82" s="22"/>
      <c r="U82" s="22"/>
      <c r="V82" s="22"/>
      <c r="W82" s="22"/>
      <c r="X82" s="22"/>
      <c r="Y82" s="22"/>
      <c r="Z82" s="22"/>
    </row>
    <row r="83" spans="2:26" s="21" customFormat="1" ht="99.75">
      <c r="B83" s="15" t="s">
        <v>188</v>
      </c>
      <c r="C83" s="15" t="s">
        <v>72</v>
      </c>
      <c r="D83" s="15">
        <v>1822</v>
      </c>
      <c r="E83" s="15">
        <v>2017</v>
      </c>
      <c r="F83" s="16" t="s">
        <v>231</v>
      </c>
      <c r="G83" s="15" t="s">
        <v>74</v>
      </c>
      <c r="H83" s="15">
        <v>1</v>
      </c>
      <c r="I83" s="17" t="s">
        <v>232</v>
      </c>
      <c r="J83" s="18" t="s">
        <v>49</v>
      </c>
      <c r="K83" s="18" t="s">
        <v>49</v>
      </c>
      <c r="L83" s="18" t="s">
        <v>49</v>
      </c>
      <c r="M83" s="19" t="s">
        <v>50</v>
      </c>
      <c r="N83" s="20"/>
      <c r="P83" s="22"/>
      <c r="Q83" s="22"/>
      <c r="R83" s="22"/>
      <c r="S83" s="22"/>
      <c r="T83" s="22"/>
      <c r="U83" s="22"/>
      <c r="V83" s="22"/>
      <c r="W83" s="22"/>
      <c r="X83" s="22"/>
      <c r="Y83" s="22"/>
      <c r="Z83" s="22"/>
    </row>
    <row r="84" spans="2:26" s="21" customFormat="1" ht="57.75">
      <c r="B84" s="15" t="s">
        <v>188</v>
      </c>
      <c r="C84" s="15" t="s">
        <v>72</v>
      </c>
      <c r="D84" s="15">
        <v>1823</v>
      </c>
      <c r="E84" s="15">
        <v>2017</v>
      </c>
      <c r="F84" s="16" t="s">
        <v>233</v>
      </c>
      <c r="G84" s="15" t="s">
        <v>74</v>
      </c>
      <c r="H84" s="15">
        <v>1</v>
      </c>
      <c r="I84" s="16" t="s">
        <v>234</v>
      </c>
      <c r="J84" s="18" t="s">
        <v>49</v>
      </c>
      <c r="K84" s="18"/>
      <c r="L84" s="18"/>
      <c r="M84" s="19" t="s">
        <v>77</v>
      </c>
      <c r="N84" s="20"/>
      <c r="P84" s="22"/>
      <c r="Q84" s="22"/>
      <c r="R84" s="22"/>
      <c r="S84" s="22"/>
      <c r="T84" s="22"/>
      <c r="U84" s="22"/>
      <c r="V84" s="22"/>
      <c r="W84" s="22"/>
      <c r="X84" s="22"/>
      <c r="Y84" s="22"/>
      <c r="Z84" s="22"/>
    </row>
    <row r="85" spans="2:26" s="21" customFormat="1" ht="88.5">
      <c r="B85" s="15" t="s">
        <v>188</v>
      </c>
      <c r="C85" s="15" t="s">
        <v>72</v>
      </c>
      <c r="D85" s="15">
        <v>1823</v>
      </c>
      <c r="E85" s="15">
        <v>2017</v>
      </c>
      <c r="F85" s="16" t="s">
        <v>233</v>
      </c>
      <c r="G85" s="15" t="s">
        <v>74</v>
      </c>
      <c r="H85" s="15">
        <v>2</v>
      </c>
      <c r="I85" s="16" t="s">
        <v>235</v>
      </c>
      <c r="J85" s="18" t="s">
        <v>49</v>
      </c>
      <c r="K85" s="18"/>
      <c r="L85" s="18"/>
      <c r="M85" s="19" t="s">
        <v>77</v>
      </c>
      <c r="N85" s="20"/>
      <c r="P85" s="22"/>
      <c r="Q85" s="22"/>
      <c r="R85" s="22"/>
      <c r="S85" s="22"/>
      <c r="T85" s="22"/>
      <c r="U85" s="22"/>
      <c r="V85" s="22"/>
      <c r="W85" s="22"/>
      <c r="X85" s="22"/>
      <c r="Y85" s="22"/>
      <c r="Z85" s="22"/>
    </row>
    <row r="86" spans="2:26" s="21" customFormat="1" ht="57">
      <c r="B86" s="15" t="s">
        <v>188</v>
      </c>
      <c r="C86" s="15" t="s">
        <v>72</v>
      </c>
      <c r="D86" s="15">
        <v>1823</v>
      </c>
      <c r="E86" s="15">
        <v>2017</v>
      </c>
      <c r="F86" s="16" t="s">
        <v>233</v>
      </c>
      <c r="G86" s="15" t="s">
        <v>74</v>
      </c>
      <c r="H86" s="15">
        <v>3</v>
      </c>
      <c r="I86" s="16" t="s">
        <v>236</v>
      </c>
      <c r="J86" s="18" t="s">
        <v>49</v>
      </c>
      <c r="K86" s="18"/>
      <c r="L86" s="18"/>
      <c r="M86" s="19" t="s">
        <v>237</v>
      </c>
      <c r="N86" s="20"/>
      <c r="P86" s="22"/>
      <c r="Q86" s="22"/>
      <c r="R86" s="22"/>
      <c r="S86" s="22"/>
      <c r="T86" s="22"/>
      <c r="U86" s="22"/>
      <c r="V86" s="22"/>
      <c r="W86" s="22"/>
      <c r="X86" s="22"/>
      <c r="Y86" s="22"/>
      <c r="Z86" s="22"/>
    </row>
    <row r="87" spans="2:26" s="21" customFormat="1" ht="57">
      <c r="B87" s="15" t="s">
        <v>188</v>
      </c>
      <c r="C87" s="15" t="s">
        <v>72</v>
      </c>
      <c r="D87" s="15">
        <v>1823</v>
      </c>
      <c r="E87" s="15">
        <v>2017</v>
      </c>
      <c r="F87" s="16" t="s">
        <v>233</v>
      </c>
      <c r="G87" s="15" t="s">
        <v>74</v>
      </c>
      <c r="H87" s="15">
        <v>5</v>
      </c>
      <c r="I87" s="16" t="s">
        <v>238</v>
      </c>
      <c r="J87" s="18" t="s">
        <v>49</v>
      </c>
      <c r="K87" s="18"/>
      <c r="L87" s="18"/>
      <c r="M87" s="19" t="s">
        <v>77</v>
      </c>
      <c r="N87" s="20"/>
      <c r="P87" s="22"/>
      <c r="Q87" s="22"/>
      <c r="R87" s="22"/>
      <c r="S87" s="22"/>
      <c r="T87" s="22"/>
      <c r="U87" s="22"/>
      <c r="V87" s="22"/>
      <c r="W87" s="22"/>
      <c r="X87" s="22"/>
      <c r="Y87" s="22"/>
      <c r="Z87" s="22"/>
    </row>
    <row r="88" spans="2:26" s="21" customFormat="1" ht="42.75">
      <c r="B88" s="15" t="s">
        <v>188</v>
      </c>
      <c r="C88" s="15" t="s">
        <v>239</v>
      </c>
      <c r="D88" s="15" t="s">
        <v>240</v>
      </c>
      <c r="E88" s="15">
        <v>2017</v>
      </c>
      <c r="F88" s="16" t="s">
        <v>241</v>
      </c>
      <c r="G88" s="15" t="s">
        <v>242</v>
      </c>
      <c r="H88" s="15" t="s">
        <v>243</v>
      </c>
      <c r="I88" s="17" t="s">
        <v>244</v>
      </c>
      <c r="J88" s="18" t="s">
        <v>49</v>
      </c>
      <c r="K88" s="18" t="s">
        <v>49</v>
      </c>
      <c r="L88" s="18" t="s">
        <v>49</v>
      </c>
      <c r="M88" s="19" t="s">
        <v>77</v>
      </c>
      <c r="N88" s="20"/>
      <c r="P88" s="22"/>
      <c r="Q88" s="22"/>
      <c r="R88" s="22"/>
      <c r="S88" s="22"/>
      <c r="T88" s="22"/>
      <c r="U88" s="22"/>
      <c r="V88" s="22"/>
      <c r="W88" s="22"/>
      <c r="X88" s="22"/>
      <c r="Y88" s="22"/>
      <c r="Z88" s="22"/>
    </row>
    <row r="89" spans="2:26" s="21" customFormat="1" ht="200.25">
      <c r="B89" s="15" t="s">
        <v>188</v>
      </c>
      <c r="C89" s="15" t="s">
        <v>245</v>
      </c>
      <c r="D89" s="15">
        <v>21</v>
      </c>
      <c r="E89" s="15">
        <v>2020</v>
      </c>
      <c r="F89" s="16" t="s">
        <v>246</v>
      </c>
      <c r="G89" s="15" t="s">
        <v>46</v>
      </c>
      <c r="H89" s="15" t="s">
        <v>247</v>
      </c>
      <c r="I89" s="25" t="s">
        <v>248</v>
      </c>
      <c r="J89" s="18" t="s">
        <v>49</v>
      </c>
      <c r="K89" s="18" t="s">
        <v>49</v>
      </c>
      <c r="L89" s="18" t="s">
        <v>49</v>
      </c>
      <c r="M89" s="19" t="s">
        <v>77</v>
      </c>
      <c r="N89" s="20"/>
      <c r="P89" s="22"/>
      <c r="Q89" s="22"/>
      <c r="R89" s="22"/>
      <c r="S89" s="22"/>
      <c r="T89" s="22"/>
      <c r="U89" s="22"/>
      <c r="V89" s="22"/>
      <c r="W89" s="22"/>
      <c r="X89" s="22"/>
      <c r="Y89" s="22"/>
      <c r="Z89" s="22"/>
    </row>
    <row r="90" spans="2:26" s="21" customFormat="1" ht="214.5">
      <c r="B90" s="15" t="s">
        <v>188</v>
      </c>
      <c r="C90" s="15" t="s">
        <v>245</v>
      </c>
      <c r="D90" s="15">
        <v>21</v>
      </c>
      <c r="E90" s="15">
        <v>2020</v>
      </c>
      <c r="F90" s="16" t="s">
        <v>246</v>
      </c>
      <c r="G90" s="15" t="s">
        <v>46</v>
      </c>
      <c r="H90" s="15" t="s">
        <v>249</v>
      </c>
      <c r="I90" s="25" t="s">
        <v>250</v>
      </c>
      <c r="J90" s="18" t="s">
        <v>49</v>
      </c>
      <c r="K90" s="18" t="s">
        <v>49</v>
      </c>
      <c r="L90" s="18" t="s">
        <v>49</v>
      </c>
      <c r="M90" s="19" t="s">
        <v>77</v>
      </c>
      <c r="N90" s="20"/>
      <c r="P90" s="22"/>
      <c r="Q90" s="22"/>
      <c r="R90" s="22"/>
      <c r="S90" s="22"/>
      <c r="T90" s="22"/>
      <c r="U90" s="22"/>
      <c r="V90" s="22"/>
      <c r="W90" s="22"/>
      <c r="X90" s="22"/>
      <c r="Y90" s="22"/>
      <c r="Z90" s="22"/>
    </row>
    <row r="91" spans="2:26" s="21" customFormat="1" ht="85.5">
      <c r="B91" s="15" t="s">
        <v>188</v>
      </c>
      <c r="C91" s="15" t="s">
        <v>245</v>
      </c>
      <c r="D91" s="15">
        <v>21</v>
      </c>
      <c r="E91" s="15">
        <v>2020</v>
      </c>
      <c r="F91" s="16" t="s">
        <v>246</v>
      </c>
      <c r="G91" s="15" t="s">
        <v>46</v>
      </c>
      <c r="H91" s="15" t="s">
        <v>251</v>
      </c>
      <c r="I91" s="25" t="s">
        <v>252</v>
      </c>
      <c r="J91" s="18" t="s">
        <v>49</v>
      </c>
      <c r="K91" s="18" t="s">
        <v>49</v>
      </c>
      <c r="L91" s="18" t="s">
        <v>49</v>
      </c>
      <c r="M91" s="19" t="s">
        <v>50</v>
      </c>
      <c r="N91" s="20"/>
      <c r="P91" s="22"/>
      <c r="Q91" s="22"/>
      <c r="R91" s="22"/>
      <c r="S91" s="22"/>
      <c r="T91" s="22"/>
      <c r="U91" s="22"/>
      <c r="V91" s="22"/>
      <c r="W91" s="22"/>
      <c r="X91" s="22"/>
      <c r="Y91" s="22"/>
      <c r="Z91" s="22"/>
    </row>
    <row r="92" spans="2:26" s="21" customFormat="1" ht="114">
      <c r="B92" s="15" t="s">
        <v>188</v>
      </c>
      <c r="C92" s="15" t="s">
        <v>95</v>
      </c>
      <c r="D92" s="15">
        <v>2114</v>
      </c>
      <c r="E92" s="15">
        <v>2021</v>
      </c>
      <c r="F92" s="25" t="s">
        <v>253</v>
      </c>
      <c r="G92" s="24" t="s">
        <v>74</v>
      </c>
      <c r="H92" s="15" t="s">
        <v>58</v>
      </c>
      <c r="I92" s="25" t="s">
        <v>254</v>
      </c>
      <c r="J92" s="18" t="s">
        <v>49</v>
      </c>
      <c r="K92" s="18" t="s">
        <v>49</v>
      </c>
      <c r="L92" s="18" t="s">
        <v>49</v>
      </c>
      <c r="M92" s="19" t="s">
        <v>77</v>
      </c>
      <c r="N92" s="20"/>
      <c r="P92" s="22"/>
      <c r="Q92" s="22"/>
      <c r="R92" s="22"/>
      <c r="S92" s="22"/>
      <c r="T92" s="22"/>
      <c r="U92" s="22"/>
      <c r="V92" s="22"/>
      <c r="W92" s="22"/>
      <c r="X92" s="22"/>
      <c r="Y92" s="22"/>
      <c r="Z92" s="22"/>
    </row>
    <row r="93" spans="2:26" s="21" customFormat="1" ht="42.75">
      <c r="B93" s="15" t="s">
        <v>188</v>
      </c>
      <c r="C93" s="15" t="s">
        <v>95</v>
      </c>
      <c r="D93" s="15">
        <v>2141</v>
      </c>
      <c r="E93" s="15">
        <v>2021</v>
      </c>
      <c r="F93" s="25" t="s">
        <v>255</v>
      </c>
      <c r="G93" s="24" t="s">
        <v>74</v>
      </c>
      <c r="H93" s="15" t="s">
        <v>58</v>
      </c>
      <c r="I93" s="25" t="s">
        <v>256</v>
      </c>
      <c r="J93" s="18" t="s">
        <v>49</v>
      </c>
      <c r="K93" s="18" t="s">
        <v>49</v>
      </c>
      <c r="L93" s="18" t="s">
        <v>49</v>
      </c>
      <c r="M93" s="19" t="s">
        <v>77</v>
      </c>
      <c r="N93" s="20"/>
      <c r="P93" s="22"/>
      <c r="Q93" s="22"/>
      <c r="R93" s="22"/>
      <c r="S93" s="22"/>
      <c r="T93" s="22"/>
      <c r="U93" s="22"/>
      <c r="V93" s="22"/>
      <c r="W93" s="22"/>
      <c r="X93" s="22"/>
      <c r="Y93" s="22"/>
      <c r="Z93" s="22"/>
    </row>
    <row r="94" spans="2:26" s="21" customFormat="1" ht="42.75">
      <c r="B94" s="15" t="s">
        <v>257</v>
      </c>
      <c r="C94" s="15" t="s">
        <v>258</v>
      </c>
      <c r="D94" s="15" t="s">
        <v>259</v>
      </c>
      <c r="E94" s="15">
        <v>1974</v>
      </c>
      <c r="F94" s="25" t="s">
        <v>260</v>
      </c>
      <c r="G94" s="15" t="s">
        <v>258</v>
      </c>
      <c r="H94" s="15" t="s">
        <v>261</v>
      </c>
      <c r="I94" s="25" t="s">
        <v>262</v>
      </c>
      <c r="J94" s="18" t="s">
        <v>49</v>
      </c>
      <c r="K94" s="18"/>
      <c r="L94" s="18"/>
      <c r="M94" s="19" t="s">
        <v>77</v>
      </c>
      <c r="N94" s="20"/>
      <c r="P94" s="22"/>
      <c r="Q94" s="22"/>
      <c r="R94" s="22"/>
      <c r="S94" s="22"/>
      <c r="T94" s="22"/>
      <c r="U94" s="22"/>
      <c r="V94" s="22"/>
      <c r="W94" s="22"/>
      <c r="X94" s="22"/>
      <c r="Y94" s="22"/>
      <c r="Z94" s="22"/>
    </row>
    <row r="95" spans="2:26" s="21" customFormat="1" ht="42.75">
      <c r="B95" s="15" t="s">
        <v>257</v>
      </c>
      <c r="C95" s="15" t="s">
        <v>258</v>
      </c>
      <c r="D95" s="15" t="s">
        <v>263</v>
      </c>
      <c r="E95" s="15">
        <v>1979</v>
      </c>
      <c r="F95" s="25" t="s">
        <v>264</v>
      </c>
      <c r="G95" s="15" t="s">
        <v>258</v>
      </c>
      <c r="H95" s="15" t="s">
        <v>261</v>
      </c>
      <c r="I95" s="25" t="s">
        <v>265</v>
      </c>
      <c r="J95" s="18" t="s">
        <v>49</v>
      </c>
      <c r="K95" s="18"/>
      <c r="L95" s="18"/>
      <c r="M95" s="19" t="s">
        <v>50</v>
      </c>
      <c r="N95" s="20"/>
      <c r="P95" s="22"/>
      <c r="Q95" s="22"/>
      <c r="R95" s="22"/>
      <c r="S95" s="22"/>
      <c r="T95" s="22"/>
      <c r="U95" s="22"/>
      <c r="V95" s="22"/>
      <c r="W95" s="22"/>
      <c r="X95" s="22"/>
      <c r="Y95" s="22"/>
      <c r="Z95" s="22"/>
    </row>
    <row r="96" spans="2:26" s="21" customFormat="1" ht="42.75">
      <c r="B96" s="15" t="s">
        <v>257</v>
      </c>
      <c r="C96" s="15" t="s">
        <v>72</v>
      </c>
      <c r="D96" s="15">
        <v>9</v>
      </c>
      <c r="E96" s="15">
        <v>1979</v>
      </c>
      <c r="F96" s="17" t="s">
        <v>266</v>
      </c>
      <c r="G96" s="15" t="s">
        <v>74</v>
      </c>
      <c r="H96" s="15">
        <v>122</v>
      </c>
      <c r="I96" s="17" t="s">
        <v>267</v>
      </c>
      <c r="J96" s="18" t="s">
        <v>49</v>
      </c>
      <c r="K96" s="18" t="s">
        <v>49</v>
      </c>
      <c r="L96" s="18" t="s">
        <v>49</v>
      </c>
      <c r="M96" s="19" t="s">
        <v>50</v>
      </c>
      <c r="N96" s="20"/>
      <c r="P96" s="22"/>
      <c r="Q96" s="22"/>
      <c r="R96" s="22"/>
      <c r="S96" s="22"/>
      <c r="T96" s="22"/>
      <c r="U96" s="22"/>
      <c r="V96" s="22"/>
      <c r="W96" s="22"/>
      <c r="X96" s="22"/>
      <c r="Y96" s="22"/>
      <c r="Z96" s="22"/>
    </row>
    <row r="97" spans="2:26" s="21" customFormat="1" ht="42.75">
      <c r="B97" s="15" t="s">
        <v>257</v>
      </c>
      <c r="C97" s="15" t="s">
        <v>268</v>
      </c>
      <c r="D97" s="15" t="s">
        <v>269</v>
      </c>
      <c r="E97" s="15">
        <v>2004</v>
      </c>
      <c r="F97" s="16" t="s">
        <v>164</v>
      </c>
      <c r="G97" s="15" t="s">
        <v>270</v>
      </c>
      <c r="H97" s="15" t="s">
        <v>271</v>
      </c>
      <c r="I97" s="25" t="s">
        <v>272</v>
      </c>
      <c r="J97" s="18" t="s">
        <v>49</v>
      </c>
      <c r="K97" s="18" t="s">
        <v>49</v>
      </c>
      <c r="L97" s="18" t="s">
        <v>49</v>
      </c>
      <c r="M97" s="19" t="s">
        <v>77</v>
      </c>
      <c r="N97" s="20"/>
      <c r="P97" s="22"/>
      <c r="Q97" s="22"/>
      <c r="R97" s="22"/>
      <c r="S97" s="22"/>
      <c r="T97" s="22"/>
      <c r="U97" s="22"/>
      <c r="V97" s="22"/>
      <c r="W97" s="22"/>
      <c r="X97" s="22"/>
      <c r="Y97" s="22"/>
      <c r="Z97" s="22"/>
    </row>
    <row r="98" spans="2:26" s="21" customFormat="1" ht="42.75">
      <c r="B98" s="15" t="s">
        <v>257</v>
      </c>
      <c r="C98" s="15" t="s">
        <v>258</v>
      </c>
      <c r="D98" s="15" t="s">
        <v>273</v>
      </c>
      <c r="E98" s="15"/>
      <c r="F98" s="25" t="s">
        <v>274</v>
      </c>
      <c r="G98" s="15" t="s">
        <v>258</v>
      </c>
      <c r="H98" s="15" t="s">
        <v>261</v>
      </c>
      <c r="I98" s="25" t="s">
        <v>275</v>
      </c>
      <c r="J98" s="18" t="s">
        <v>49</v>
      </c>
      <c r="K98" s="18"/>
      <c r="L98" s="18"/>
      <c r="M98" s="19" t="s">
        <v>77</v>
      </c>
      <c r="N98" s="20"/>
      <c r="P98" s="22"/>
      <c r="Q98" s="22"/>
      <c r="R98" s="22"/>
      <c r="S98" s="22"/>
      <c r="T98" s="22"/>
      <c r="U98" s="22"/>
      <c r="V98" s="22"/>
      <c r="W98" s="22"/>
      <c r="X98" s="22"/>
      <c r="Y98" s="22"/>
      <c r="Z98" s="22"/>
    </row>
    <row r="99" spans="2:26" s="21" customFormat="1" ht="42.75">
      <c r="B99" s="15" t="s">
        <v>276</v>
      </c>
      <c r="C99" s="15" t="s">
        <v>51</v>
      </c>
      <c r="D99" s="15">
        <v>2400</v>
      </c>
      <c r="E99" s="15">
        <v>1979</v>
      </c>
      <c r="F99" s="17" t="s">
        <v>164</v>
      </c>
      <c r="G99" s="15" t="s">
        <v>46</v>
      </c>
      <c r="H99" s="15" t="s">
        <v>277</v>
      </c>
      <c r="I99" s="17" t="s">
        <v>278</v>
      </c>
      <c r="J99" s="18" t="s">
        <v>49</v>
      </c>
      <c r="K99" s="18" t="s">
        <v>49</v>
      </c>
      <c r="L99" s="18" t="s">
        <v>49</v>
      </c>
      <c r="M99" s="19" t="s">
        <v>50</v>
      </c>
      <c r="N99" s="20"/>
      <c r="P99" s="22"/>
      <c r="Q99" s="22"/>
      <c r="R99" s="22"/>
      <c r="S99" s="22"/>
      <c r="T99" s="22"/>
      <c r="U99" s="22"/>
      <c r="V99" s="22"/>
      <c r="W99" s="22"/>
      <c r="X99" s="22"/>
      <c r="Y99" s="22"/>
      <c r="Z99" s="22"/>
    </row>
    <row r="100" spans="2:26" s="21" customFormat="1" ht="42.75">
      <c r="B100" s="15" t="s">
        <v>276</v>
      </c>
      <c r="C100" s="15" t="s">
        <v>51</v>
      </c>
      <c r="D100" s="15">
        <v>2400</v>
      </c>
      <c r="E100" s="15">
        <v>1979</v>
      </c>
      <c r="F100" s="17" t="s">
        <v>164</v>
      </c>
      <c r="G100" s="15" t="s">
        <v>46</v>
      </c>
      <c r="H100" s="15" t="s">
        <v>279</v>
      </c>
      <c r="I100" s="17" t="s">
        <v>280</v>
      </c>
      <c r="J100" s="18" t="s">
        <v>49</v>
      </c>
      <c r="K100" s="18" t="s">
        <v>49</v>
      </c>
      <c r="L100" s="18" t="s">
        <v>49</v>
      </c>
      <c r="M100" s="19" t="s">
        <v>50</v>
      </c>
      <c r="N100" s="20"/>
      <c r="P100" s="22"/>
      <c r="Q100" s="22"/>
      <c r="R100" s="22"/>
      <c r="S100" s="22"/>
      <c r="T100" s="22"/>
      <c r="U100" s="22"/>
      <c r="V100" s="22"/>
      <c r="W100" s="22"/>
      <c r="X100" s="22"/>
      <c r="Y100" s="22"/>
      <c r="Z100" s="22"/>
    </row>
    <row r="101" spans="2:26" s="21" customFormat="1" ht="142.5">
      <c r="B101" s="15" t="s">
        <v>281</v>
      </c>
      <c r="C101" s="15" t="s">
        <v>72</v>
      </c>
      <c r="D101" s="15">
        <v>1496</v>
      </c>
      <c r="E101" s="24">
        <v>2011</v>
      </c>
      <c r="F101" s="16" t="s">
        <v>282</v>
      </c>
      <c r="G101" s="15" t="s">
        <v>68</v>
      </c>
      <c r="H101" s="24" t="s">
        <v>283</v>
      </c>
      <c r="I101" s="25" t="s">
        <v>284</v>
      </c>
      <c r="J101" s="18" t="s">
        <v>49</v>
      </c>
      <c r="K101" s="18" t="s">
        <v>49</v>
      </c>
      <c r="L101" s="18" t="s">
        <v>49</v>
      </c>
      <c r="M101" s="19" t="s">
        <v>77</v>
      </c>
      <c r="N101" s="20"/>
      <c r="P101" s="22"/>
      <c r="Q101" s="22"/>
      <c r="R101" s="22"/>
      <c r="S101" s="22"/>
      <c r="T101" s="22"/>
      <c r="U101" s="22"/>
      <c r="V101" s="22"/>
      <c r="W101" s="22"/>
      <c r="X101" s="22"/>
      <c r="Y101" s="22"/>
      <c r="Z101" s="22"/>
    </row>
    <row r="102" spans="2:26" s="21" customFormat="1" ht="42.75">
      <c r="B102" s="15" t="s">
        <v>285</v>
      </c>
      <c r="C102" s="15" t="s">
        <v>51</v>
      </c>
      <c r="D102" s="15">
        <v>2400</v>
      </c>
      <c r="E102" s="15">
        <v>1979</v>
      </c>
      <c r="F102" s="17" t="s">
        <v>164</v>
      </c>
      <c r="G102" s="15" t="s">
        <v>46</v>
      </c>
      <c r="H102" s="15" t="s">
        <v>286</v>
      </c>
      <c r="I102" s="17" t="s">
        <v>287</v>
      </c>
      <c r="J102" s="18" t="s">
        <v>49</v>
      </c>
      <c r="K102" s="18" t="s">
        <v>49</v>
      </c>
      <c r="L102" s="18" t="s">
        <v>49</v>
      </c>
      <c r="M102" s="19" t="s">
        <v>50</v>
      </c>
      <c r="N102" s="20"/>
      <c r="P102" s="22"/>
      <c r="Q102" s="22"/>
      <c r="R102" s="22"/>
      <c r="S102" s="22"/>
      <c r="T102" s="22"/>
      <c r="U102" s="22"/>
      <c r="V102" s="22"/>
      <c r="W102" s="22"/>
      <c r="X102" s="22"/>
      <c r="Y102" s="22"/>
      <c r="Z102" s="22"/>
    </row>
    <row r="103" spans="2:26" s="21" customFormat="1" ht="42.75">
      <c r="B103" s="15" t="s">
        <v>288</v>
      </c>
      <c r="C103" s="15" t="s">
        <v>268</v>
      </c>
      <c r="D103" s="15" t="s">
        <v>269</v>
      </c>
      <c r="E103" s="15">
        <v>2004</v>
      </c>
      <c r="F103" s="16" t="s">
        <v>289</v>
      </c>
      <c r="G103" s="15" t="s">
        <v>270</v>
      </c>
      <c r="H103" s="15" t="s">
        <v>290</v>
      </c>
      <c r="I103" s="17" t="s">
        <v>291</v>
      </c>
      <c r="J103" s="18" t="s">
        <v>49</v>
      </c>
      <c r="K103" s="18" t="s">
        <v>49</v>
      </c>
      <c r="L103" s="18" t="s">
        <v>49</v>
      </c>
      <c r="M103" s="19" t="s">
        <v>50</v>
      </c>
      <c r="N103" s="20"/>
      <c r="P103" s="22"/>
      <c r="Q103" s="22"/>
      <c r="R103" s="22"/>
      <c r="S103" s="22"/>
      <c r="T103" s="22"/>
      <c r="U103" s="22"/>
      <c r="V103" s="22"/>
      <c r="W103" s="22"/>
      <c r="X103" s="22"/>
      <c r="Y103" s="22"/>
      <c r="Z103" s="22"/>
    </row>
    <row r="104" spans="2:26" s="21" customFormat="1" ht="42.75">
      <c r="B104" s="15" t="s">
        <v>288</v>
      </c>
      <c r="C104" s="15" t="s">
        <v>268</v>
      </c>
      <c r="D104" s="15" t="s">
        <v>269</v>
      </c>
      <c r="E104" s="15">
        <v>2004</v>
      </c>
      <c r="F104" s="16" t="s">
        <v>289</v>
      </c>
      <c r="G104" s="15" t="s">
        <v>270</v>
      </c>
      <c r="H104" s="15" t="s">
        <v>290</v>
      </c>
      <c r="I104" s="17" t="s">
        <v>292</v>
      </c>
      <c r="J104" s="18" t="s">
        <v>49</v>
      </c>
      <c r="K104" s="18" t="s">
        <v>49</v>
      </c>
      <c r="L104" s="18" t="s">
        <v>49</v>
      </c>
      <c r="M104" s="19" t="s">
        <v>50</v>
      </c>
      <c r="N104" s="20"/>
      <c r="P104" s="22"/>
      <c r="Q104" s="22"/>
      <c r="R104" s="22"/>
      <c r="S104" s="22"/>
      <c r="T104" s="22"/>
      <c r="U104" s="22"/>
      <c r="V104" s="22"/>
      <c r="W104" s="22"/>
      <c r="X104" s="22"/>
      <c r="Y104" s="22"/>
      <c r="Z104" s="22"/>
    </row>
    <row r="105" spans="2:26" s="21" customFormat="1" ht="28.5">
      <c r="B105" s="15" t="s">
        <v>293</v>
      </c>
      <c r="C105" s="15" t="s">
        <v>72</v>
      </c>
      <c r="D105" s="15">
        <v>9</v>
      </c>
      <c r="E105" s="15">
        <v>1979</v>
      </c>
      <c r="F105" s="17" t="s">
        <v>266</v>
      </c>
      <c r="G105" s="15" t="s">
        <v>74</v>
      </c>
      <c r="H105" s="15">
        <v>84</v>
      </c>
      <c r="I105" s="17" t="s">
        <v>294</v>
      </c>
      <c r="J105" s="18" t="s">
        <v>49</v>
      </c>
      <c r="K105" s="18" t="s">
        <v>49</v>
      </c>
      <c r="L105" s="18" t="s">
        <v>49</v>
      </c>
      <c r="M105" s="19" t="s">
        <v>50</v>
      </c>
      <c r="N105" s="20"/>
      <c r="P105" s="22"/>
      <c r="Q105" s="22"/>
      <c r="R105" s="22"/>
      <c r="S105" s="22"/>
      <c r="T105" s="22"/>
      <c r="U105" s="22"/>
      <c r="V105" s="22"/>
      <c r="W105" s="22"/>
      <c r="X105" s="22"/>
      <c r="Y105" s="22"/>
      <c r="Z105" s="22"/>
    </row>
    <row r="106" spans="2:26" s="21" customFormat="1" ht="42.75">
      <c r="B106" s="15" t="s">
        <v>293</v>
      </c>
      <c r="C106" s="15" t="s">
        <v>51</v>
      </c>
      <c r="D106" s="15">
        <v>2400</v>
      </c>
      <c r="E106" s="15">
        <v>1979</v>
      </c>
      <c r="F106" s="17" t="s">
        <v>164</v>
      </c>
      <c r="G106" s="15" t="s">
        <v>46</v>
      </c>
      <c r="H106" s="15">
        <v>2</v>
      </c>
      <c r="I106" s="17" t="s">
        <v>295</v>
      </c>
      <c r="J106" s="18" t="s">
        <v>49</v>
      </c>
      <c r="K106" s="18" t="s">
        <v>49</v>
      </c>
      <c r="L106" s="18" t="s">
        <v>49</v>
      </c>
      <c r="M106" s="19" t="s">
        <v>50</v>
      </c>
      <c r="N106" s="20"/>
      <c r="P106" s="22"/>
      <c r="Q106" s="22"/>
      <c r="R106" s="22"/>
      <c r="S106" s="22"/>
      <c r="T106" s="22"/>
      <c r="U106" s="22"/>
      <c r="V106" s="22"/>
      <c r="W106" s="22"/>
      <c r="X106" s="22"/>
      <c r="Y106" s="22"/>
      <c r="Z106" s="22"/>
    </row>
    <row r="107" spans="2:26" s="21" customFormat="1" ht="42.75">
      <c r="B107" s="15" t="s">
        <v>293</v>
      </c>
      <c r="C107" s="15" t="s">
        <v>44</v>
      </c>
      <c r="D107" s="15">
        <v>1295</v>
      </c>
      <c r="E107" s="15">
        <v>1994</v>
      </c>
      <c r="F107" s="16" t="s">
        <v>45</v>
      </c>
      <c r="G107" s="15" t="s">
        <v>46</v>
      </c>
      <c r="H107" s="15" t="s">
        <v>296</v>
      </c>
      <c r="I107" s="17" t="s">
        <v>297</v>
      </c>
      <c r="J107" s="18" t="s">
        <v>49</v>
      </c>
      <c r="K107" s="18" t="s">
        <v>49</v>
      </c>
      <c r="L107" s="18" t="s">
        <v>49</v>
      </c>
      <c r="M107" s="19" t="s">
        <v>50</v>
      </c>
      <c r="N107" s="20"/>
      <c r="P107" s="22"/>
      <c r="Q107" s="22"/>
      <c r="R107" s="22"/>
      <c r="S107" s="22"/>
      <c r="T107" s="22"/>
      <c r="U107" s="22"/>
      <c r="V107" s="22"/>
      <c r="W107" s="22"/>
      <c r="X107" s="22"/>
      <c r="Y107" s="22"/>
      <c r="Z107" s="22"/>
    </row>
    <row r="108" spans="2:26" s="21" customFormat="1" ht="71.25">
      <c r="B108" s="15" t="s">
        <v>298</v>
      </c>
      <c r="C108" s="15" t="s">
        <v>44</v>
      </c>
      <c r="D108" s="15">
        <v>1543</v>
      </c>
      <c r="E108" s="15">
        <v>1997</v>
      </c>
      <c r="F108" s="25" t="s">
        <v>299</v>
      </c>
      <c r="G108" s="15" t="s">
        <v>53</v>
      </c>
      <c r="H108" s="15">
        <v>35</v>
      </c>
      <c r="I108" s="25" t="s">
        <v>300</v>
      </c>
      <c r="J108" s="18" t="s">
        <v>49</v>
      </c>
      <c r="K108" s="18" t="s">
        <v>49</v>
      </c>
      <c r="L108" s="18" t="s">
        <v>49</v>
      </c>
      <c r="M108" s="19" t="s">
        <v>139</v>
      </c>
      <c r="N108" s="20"/>
      <c r="P108" s="22"/>
      <c r="Q108" s="22"/>
      <c r="R108" s="22"/>
      <c r="S108" s="22"/>
      <c r="T108" s="22"/>
      <c r="U108" s="22"/>
      <c r="V108" s="22"/>
      <c r="W108" s="22"/>
      <c r="X108" s="22"/>
      <c r="Y108" s="22"/>
      <c r="Z108" s="22"/>
    </row>
    <row r="109" spans="2:26" s="21" customFormat="1" ht="85.5">
      <c r="B109" s="15" t="s">
        <v>298</v>
      </c>
      <c r="C109" s="15" t="s">
        <v>44</v>
      </c>
      <c r="D109" s="15">
        <v>2569</v>
      </c>
      <c r="E109" s="15">
        <v>1999</v>
      </c>
      <c r="F109" s="16" t="s">
        <v>301</v>
      </c>
      <c r="G109" s="15" t="s">
        <v>68</v>
      </c>
      <c r="H109" s="15">
        <v>12</v>
      </c>
      <c r="I109" s="17" t="s">
        <v>302</v>
      </c>
      <c r="J109" s="18" t="s">
        <v>49</v>
      </c>
      <c r="K109" s="18" t="s">
        <v>49</v>
      </c>
      <c r="L109" s="18" t="s">
        <v>49</v>
      </c>
      <c r="M109" s="19" t="s">
        <v>50</v>
      </c>
      <c r="N109" s="20"/>
      <c r="P109" s="22"/>
      <c r="Q109" s="22"/>
      <c r="R109" s="22"/>
      <c r="S109" s="22"/>
      <c r="T109" s="22"/>
      <c r="U109" s="22"/>
      <c r="V109" s="22"/>
      <c r="W109" s="22"/>
      <c r="X109" s="22"/>
      <c r="Y109" s="22"/>
      <c r="Z109" s="22"/>
    </row>
    <row r="110" spans="2:26" s="21" customFormat="1" ht="57">
      <c r="B110" s="15" t="s">
        <v>298</v>
      </c>
      <c r="C110" s="15" t="s">
        <v>72</v>
      </c>
      <c r="D110" s="15">
        <v>797</v>
      </c>
      <c r="E110" s="15">
        <v>2003</v>
      </c>
      <c r="F110" s="16" t="s">
        <v>303</v>
      </c>
      <c r="G110" s="15" t="s">
        <v>74</v>
      </c>
      <c r="H110" s="29" t="s">
        <v>304</v>
      </c>
      <c r="I110" s="16" t="s">
        <v>305</v>
      </c>
      <c r="J110" s="18" t="s">
        <v>49</v>
      </c>
      <c r="K110" s="18" t="s">
        <v>49</v>
      </c>
      <c r="L110" s="18" t="s">
        <v>49</v>
      </c>
      <c r="M110" s="19" t="s">
        <v>50</v>
      </c>
      <c r="N110" s="20"/>
      <c r="P110" s="22"/>
      <c r="Q110" s="22"/>
      <c r="R110" s="22"/>
      <c r="S110" s="22"/>
      <c r="T110" s="22"/>
      <c r="U110" s="22"/>
      <c r="V110" s="22"/>
      <c r="W110" s="22"/>
      <c r="X110" s="22"/>
      <c r="Y110" s="22"/>
      <c r="Z110" s="22"/>
    </row>
    <row r="111" spans="2:26" s="21" customFormat="1" ht="42.75">
      <c r="B111" s="15" t="s">
        <v>298</v>
      </c>
      <c r="C111" s="15" t="s">
        <v>268</v>
      </c>
      <c r="D111" s="15" t="s">
        <v>269</v>
      </c>
      <c r="E111" s="15">
        <v>2004</v>
      </c>
      <c r="F111" s="16" t="s">
        <v>289</v>
      </c>
      <c r="G111" s="15" t="s">
        <v>270</v>
      </c>
      <c r="H111" s="15" t="s">
        <v>306</v>
      </c>
      <c r="I111" s="17" t="s">
        <v>307</v>
      </c>
      <c r="J111" s="18" t="s">
        <v>49</v>
      </c>
      <c r="K111" s="18" t="s">
        <v>49</v>
      </c>
      <c r="L111" s="18" t="s">
        <v>49</v>
      </c>
      <c r="M111" s="19" t="s">
        <v>50</v>
      </c>
      <c r="N111" s="20"/>
      <c r="P111" s="22"/>
      <c r="Q111" s="22"/>
      <c r="R111" s="22"/>
      <c r="S111" s="22"/>
      <c r="T111" s="22"/>
      <c r="U111" s="22"/>
      <c r="V111" s="22"/>
      <c r="W111" s="22"/>
      <c r="X111" s="22"/>
      <c r="Y111" s="22"/>
      <c r="Z111" s="22"/>
    </row>
    <row r="112" spans="2:26" s="21" customFormat="1" ht="42.75">
      <c r="B112" s="15" t="s">
        <v>298</v>
      </c>
      <c r="C112" s="15" t="s">
        <v>44</v>
      </c>
      <c r="D112" s="15">
        <v>3667</v>
      </c>
      <c r="E112" s="15">
        <v>2004</v>
      </c>
      <c r="F112" s="16" t="s">
        <v>289</v>
      </c>
      <c r="G112" s="15" t="s">
        <v>68</v>
      </c>
      <c r="H112" s="29" t="s">
        <v>308</v>
      </c>
      <c r="I112" s="16" t="s">
        <v>309</v>
      </c>
      <c r="J112" s="18"/>
      <c r="K112" s="18"/>
      <c r="L112" s="18"/>
      <c r="M112" s="19" t="s">
        <v>50</v>
      </c>
      <c r="N112" s="20"/>
      <c r="P112" s="22"/>
      <c r="Q112" s="22"/>
      <c r="R112" s="22"/>
      <c r="S112" s="22"/>
      <c r="T112" s="22"/>
      <c r="U112" s="22"/>
      <c r="V112" s="22"/>
      <c r="W112" s="22"/>
      <c r="X112" s="22"/>
      <c r="Y112" s="22"/>
      <c r="Z112" s="22"/>
    </row>
    <row r="113" spans="2:26" s="21" customFormat="1" ht="42.75">
      <c r="B113" s="15" t="s">
        <v>298</v>
      </c>
      <c r="C113" s="15" t="s">
        <v>51</v>
      </c>
      <c r="D113" s="15">
        <v>2346</v>
      </c>
      <c r="E113" s="15">
        <v>2007</v>
      </c>
      <c r="F113" s="17" t="s">
        <v>310</v>
      </c>
      <c r="G113" s="15" t="s">
        <v>53</v>
      </c>
      <c r="H113" s="15" t="s">
        <v>58</v>
      </c>
      <c r="I113" s="17" t="s">
        <v>311</v>
      </c>
      <c r="J113" s="18" t="s">
        <v>49</v>
      </c>
      <c r="K113" s="18" t="s">
        <v>49</v>
      </c>
      <c r="L113" s="18" t="s">
        <v>49</v>
      </c>
      <c r="M113" s="19" t="s">
        <v>50</v>
      </c>
      <c r="N113" s="20"/>
      <c r="P113" s="22"/>
      <c r="Q113" s="22"/>
      <c r="R113" s="22"/>
      <c r="S113" s="22"/>
      <c r="T113" s="22"/>
      <c r="U113" s="22"/>
      <c r="V113" s="22"/>
      <c r="W113" s="22"/>
      <c r="X113" s="22"/>
      <c r="Y113" s="22"/>
      <c r="Z113" s="22"/>
    </row>
    <row r="114" spans="2:26" s="21" customFormat="1" ht="114">
      <c r="B114" s="15" t="s">
        <v>298</v>
      </c>
      <c r="C114" s="15" t="s">
        <v>51</v>
      </c>
      <c r="D114" s="15">
        <v>2844</v>
      </c>
      <c r="E114" s="15">
        <v>2007</v>
      </c>
      <c r="F114" s="16" t="s">
        <v>312</v>
      </c>
      <c r="G114" s="15" t="s">
        <v>111</v>
      </c>
      <c r="H114" s="15">
        <v>1</v>
      </c>
      <c r="I114" s="17" t="s">
        <v>313</v>
      </c>
      <c r="J114" s="18" t="s">
        <v>49</v>
      </c>
      <c r="K114" s="18" t="s">
        <v>49</v>
      </c>
      <c r="L114" s="18" t="s">
        <v>49</v>
      </c>
      <c r="M114" s="19" t="s">
        <v>50</v>
      </c>
      <c r="N114" s="20"/>
      <c r="P114" s="22"/>
      <c r="Q114" s="22"/>
      <c r="R114" s="22"/>
      <c r="S114" s="22"/>
      <c r="T114" s="22"/>
      <c r="U114" s="22"/>
      <c r="V114" s="22"/>
      <c r="W114" s="22"/>
      <c r="X114" s="22"/>
      <c r="Y114" s="22"/>
      <c r="Z114" s="22"/>
    </row>
    <row r="115" spans="2:26" s="21" customFormat="1" ht="142.5">
      <c r="B115" s="15" t="s">
        <v>298</v>
      </c>
      <c r="C115" s="15" t="s">
        <v>51</v>
      </c>
      <c r="D115" s="15">
        <v>1918</v>
      </c>
      <c r="E115" s="15">
        <v>2009</v>
      </c>
      <c r="F115" s="16" t="s">
        <v>314</v>
      </c>
      <c r="G115" s="15" t="s">
        <v>53</v>
      </c>
      <c r="H115" s="15" t="s">
        <v>315</v>
      </c>
      <c r="I115" s="17" t="s">
        <v>316</v>
      </c>
      <c r="J115" s="18" t="s">
        <v>49</v>
      </c>
      <c r="K115" s="18" t="s">
        <v>49</v>
      </c>
      <c r="L115" s="18" t="s">
        <v>49</v>
      </c>
      <c r="M115" s="19" t="s">
        <v>50</v>
      </c>
      <c r="N115" s="20"/>
      <c r="P115" s="22"/>
      <c r="Q115" s="22"/>
      <c r="R115" s="22"/>
      <c r="S115" s="22"/>
      <c r="T115" s="22"/>
      <c r="U115" s="22"/>
      <c r="V115" s="22"/>
      <c r="W115" s="22"/>
      <c r="X115" s="22"/>
      <c r="Y115" s="22"/>
      <c r="Z115" s="22"/>
    </row>
    <row r="116" spans="2:26" s="21" customFormat="1" ht="171">
      <c r="B116" s="15" t="s">
        <v>298</v>
      </c>
      <c r="C116" s="15" t="s">
        <v>44</v>
      </c>
      <c r="D116" s="15">
        <v>19</v>
      </c>
      <c r="E116" s="15">
        <v>2012</v>
      </c>
      <c r="F116" s="16" t="s">
        <v>67</v>
      </c>
      <c r="G116" s="15" t="s">
        <v>68</v>
      </c>
      <c r="H116" s="15" t="s">
        <v>317</v>
      </c>
      <c r="I116" s="17" t="s">
        <v>318</v>
      </c>
      <c r="J116" s="18" t="s">
        <v>49</v>
      </c>
      <c r="K116" s="18" t="s">
        <v>49</v>
      </c>
      <c r="L116" s="18" t="s">
        <v>49</v>
      </c>
      <c r="M116" s="19" t="s">
        <v>94</v>
      </c>
      <c r="N116" s="20"/>
      <c r="P116" s="22"/>
      <c r="Q116" s="22"/>
      <c r="R116" s="22"/>
      <c r="S116" s="22"/>
      <c r="T116" s="22"/>
      <c r="U116" s="22"/>
      <c r="V116" s="22"/>
      <c r="W116" s="22"/>
      <c r="X116" s="22"/>
      <c r="Y116" s="22"/>
      <c r="Z116" s="22"/>
    </row>
    <row r="117" spans="2:26" s="21" customFormat="1" ht="57">
      <c r="B117" s="15" t="s">
        <v>298</v>
      </c>
      <c r="C117" s="15" t="s">
        <v>44</v>
      </c>
      <c r="D117" s="15">
        <v>19</v>
      </c>
      <c r="E117" s="15">
        <v>2012</v>
      </c>
      <c r="F117" s="16" t="s">
        <v>67</v>
      </c>
      <c r="G117" s="15" t="s">
        <v>68</v>
      </c>
      <c r="H117" s="15" t="s">
        <v>319</v>
      </c>
      <c r="I117" s="17" t="s">
        <v>320</v>
      </c>
      <c r="J117" s="18" t="s">
        <v>49</v>
      </c>
      <c r="K117" s="18" t="s">
        <v>49</v>
      </c>
      <c r="L117" s="18" t="s">
        <v>49</v>
      </c>
      <c r="M117" s="19" t="s">
        <v>94</v>
      </c>
      <c r="N117" s="20"/>
      <c r="P117" s="22"/>
      <c r="Q117" s="22"/>
      <c r="R117" s="22"/>
      <c r="S117" s="22"/>
      <c r="T117" s="22"/>
      <c r="U117" s="22"/>
      <c r="V117" s="22"/>
      <c r="W117" s="22"/>
      <c r="X117" s="22"/>
      <c r="Y117" s="22"/>
      <c r="Z117" s="22"/>
    </row>
    <row r="118" spans="2:26" s="21" customFormat="1" ht="57">
      <c r="B118" s="15" t="s">
        <v>298</v>
      </c>
      <c r="C118" s="15" t="s">
        <v>44</v>
      </c>
      <c r="D118" s="15">
        <v>1333</v>
      </c>
      <c r="E118" s="15">
        <v>2018</v>
      </c>
      <c r="F118" s="16" t="s">
        <v>321</v>
      </c>
      <c r="G118" s="15" t="s">
        <v>53</v>
      </c>
      <c r="H118" s="15" t="s">
        <v>167</v>
      </c>
      <c r="I118" s="25" t="s">
        <v>322</v>
      </c>
      <c r="J118" s="18" t="s">
        <v>49</v>
      </c>
      <c r="K118" s="18" t="s">
        <v>49</v>
      </c>
      <c r="L118" s="18" t="s">
        <v>49</v>
      </c>
      <c r="M118" s="19" t="s">
        <v>50</v>
      </c>
      <c r="N118" s="20"/>
      <c r="P118" s="22"/>
      <c r="Q118" s="22"/>
      <c r="R118" s="22"/>
      <c r="S118" s="22"/>
      <c r="T118" s="22"/>
      <c r="U118" s="22"/>
      <c r="V118" s="22"/>
      <c r="W118" s="22"/>
      <c r="X118" s="22"/>
      <c r="Y118" s="22"/>
      <c r="Z118" s="22"/>
    </row>
    <row r="119" spans="2:26" s="21" customFormat="1" ht="42.75">
      <c r="B119" s="15" t="s">
        <v>298</v>
      </c>
      <c r="C119" s="15" t="s">
        <v>72</v>
      </c>
      <c r="D119" s="15">
        <v>2015</v>
      </c>
      <c r="E119" s="15">
        <v>2020</v>
      </c>
      <c r="F119" s="25" t="s">
        <v>323</v>
      </c>
      <c r="G119" s="15" t="s">
        <v>53</v>
      </c>
      <c r="H119" s="15" t="s">
        <v>58</v>
      </c>
      <c r="I119" s="25" t="s">
        <v>324</v>
      </c>
      <c r="J119" s="18" t="s">
        <v>49</v>
      </c>
      <c r="K119" s="18" t="s">
        <v>49</v>
      </c>
      <c r="L119" s="18" t="s">
        <v>49</v>
      </c>
      <c r="M119" s="19" t="s">
        <v>77</v>
      </c>
      <c r="N119" s="20"/>
      <c r="P119" s="22"/>
      <c r="Q119" s="22"/>
      <c r="R119" s="22"/>
      <c r="S119" s="22"/>
      <c r="T119" s="22"/>
      <c r="U119" s="22"/>
      <c r="V119" s="22"/>
      <c r="W119" s="22"/>
      <c r="X119" s="22"/>
      <c r="Y119" s="22"/>
      <c r="Z119" s="22"/>
    </row>
    <row r="120" spans="2:26" s="21" customFormat="1" ht="42.75">
      <c r="B120" s="15" t="s">
        <v>325</v>
      </c>
      <c r="C120" s="15" t="s">
        <v>51</v>
      </c>
      <c r="D120" s="15">
        <v>1075</v>
      </c>
      <c r="E120" s="15">
        <v>1992</v>
      </c>
      <c r="F120" s="16" t="s">
        <v>326</v>
      </c>
      <c r="G120" s="15" t="s">
        <v>46</v>
      </c>
      <c r="H120" s="15">
        <v>1</v>
      </c>
      <c r="I120" s="17" t="s">
        <v>327</v>
      </c>
      <c r="J120" s="18" t="s">
        <v>49</v>
      </c>
      <c r="K120" s="18" t="s">
        <v>49</v>
      </c>
      <c r="L120" s="18" t="s">
        <v>49</v>
      </c>
      <c r="M120" s="19" t="s">
        <v>50</v>
      </c>
      <c r="N120" s="20"/>
      <c r="P120" s="22"/>
      <c r="Q120" s="22"/>
      <c r="R120" s="22"/>
      <c r="S120" s="22"/>
      <c r="T120" s="22"/>
      <c r="U120" s="22"/>
      <c r="V120" s="22"/>
      <c r="W120" s="22"/>
      <c r="X120" s="22"/>
      <c r="Y120" s="22"/>
      <c r="Z120" s="22"/>
    </row>
    <row r="121" spans="2:26" s="21" customFormat="1" ht="42.75">
      <c r="B121" s="15" t="s">
        <v>325</v>
      </c>
      <c r="C121" s="15" t="s">
        <v>51</v>
      </c>
      <c r="D121" s="15">
        <v>4225</v>
      </c>
      <c r="E121" s="15">
        <v>1992</v>
      </c>
      <c r="F121" s="16" t="s">
        <v>328</v>
      </c>
      <c r="G121" s="15" t="s">
        <v>329</v>
      </c>
      <c r="H121" s="15">
        <v>2</v>
      </c>
      <c r="I121" s="17" t="s">
        <v>330</v>
      </c>
      <c r="J121" s="18" t="s">
        <v>49</v>
      </c>
      <c r="K121" s="18" t="s">
        <v>49</v>
      </c>
      <c r="L121" s="18" t="s">
        <v>49</v>
      </c>
      <c r="M121" s="19" t="s">
        <v>50</v>
      </c>
      <c r="N121" s="20"/>
      <c r="P121" s="22"/>
      <c r="Q121" s="22"/>
      <c r="R121" s="22"/>
      <c r="S121" s="22"/>
      <c r="T121" s="22"/>
      <c r="U121" s="22"/>
      <c r="V121" s="22"/>
      <c r="W121" s="22"/>
      <c r="X121" s="22"/>
      <c r="Y121" s="22"/>
      <c r="Z121" s="22"/>
    </row>
    <row r="122" spans="2:26" s="21" customFormat="1" ht="42.75">
      <c r="B122" s="15" t="s">
        <v>325</v>
      </c>
      <c r="C122" s="15" t="s">
        <v>268</v>
      </c>
      <c r="D122" s="15" t="s">
        <v>269</v>
      </c>
      <c r="E122" s="15">
        <v>2004</v>
      </c>
      <c r="F122" s="16" t="s">
        <v>331</v>
      </c>
      <c r="G122" s="15" t="s">
        <v>53</v>
      </c>
      <c r="H122" s="15" t="s">
        <v>83</v>
      </c>
      <c r="I122" s="17" t="s">
        <v>332</v>
      </c>
      <c r="J122" s="18" t="s">
        <v>49</v>
      </c>
      <c r="K122" s="18" t="s">
        <v>49</v>
      </c>
      <c r="L122" s="18" t="s">
        <v>49</v>
      </c>
      <c r="M122" s="19" t="s">
        <v>77</v>
      </c>
      <c r="N122" s="20"/>
      <c r="P122" s="22"/>
      <c r="Q122" s="22"/>
      <c r="R122" s="22"/>
      <c r="S122" s="22"/>
      <c r="T122" s="22"/>
      <c r="U122" s="22"/>
      <c r="V122" s="22"/>
      <c r="W122" s="22"/>
      <c r="X122" s="22"/>
      <c r="Y122" s="22"/>
      <c r="Z122" s="22"/>
    </row>
    <row r="123" spans="2:26" s="21" customFormat="1" ht="85.5">
      <c r="B123" s="15" t="s">
        <v>325</v>
      </c>
      <c r="C123" s="15" t="s">
        <v>72</v>
      </c>
      <c r="D123" s="15">
        <v>1335</v>
      </c>
      <c r="E123" s="15">
        <v>2009</v>
      </c>
      <c r="F123" s="16" t="s">
        <v>333</v>
      </c>
      <c r="G123" s="15" t="s">
        <v>74</v>
      </c>
      <c r="H123" s="15">
        <v>11.12</v>
      </c>
      <c r="I123" s="17" t="s">
        <v>334</v>
      </c>
      <c r="J123" s="18" t="s">
        <v>49</v>
      </c>
      <c r="K123" s="18" t="s">
        <v>49</v>
      </c>
      <c r="L123" s="18" t="s">
        <v>49</v>
      </c>
      <c r="M123" s="19" t="s">
        <v>71</v>
      </c>
      <c r="N123" s="20"/>
      <c r="P123" s="22"/>
      <c r="Q123" s="22"/>
      <c r="R123" s="22"/>
      <c r="S123" s="22"/>
      <c r="T123" s="22"/>
      <c r="U123" s="22"/>
      <c r="V123" s="22"/>
      <c r="W123" s="22"/>
      <c r="X123" s="22"/>
      <c r="Y123" s="22"/>
      <c r="Z123" s="22"/>
    </row>
    <row r="124" spans="2:26" s="21" customFormat="1" ht="42.75">
      <c r="B124" s="15" t="s">
        <v>325</v>
      </c>
      <c r="C124" s="15" t="s">
        <v>44</v>
      </c>
      <c r="D124" s="15">
        <v>120</v>
      </c>
      <c r="E124" s="15">
        <v>2010</v>
      </c>
      <c r="F124" s="16" t="s">
        <v>335</v>
      </c>
      <c r="G124" s="15" t="s">
        <v>53</v>
      </c>
      <c r="H124" s="15">
        <v>11</v>
      </c>
      <c r="I124" s="17" t="s">
        <v>336</v>
      </c>
      <c r="J124" s="18" t="s">
        <v>49</v>
      </c>
      <c r="K124" s="18" t="s">
        <v>49</v>
      </c>
      <c r="L124" s="18" t="s">
        <v>49</v>
      </c>
      <c r="M124" s="19" t="s">
        <v>71</v>
      </c>
      <c r="N124" s="20"/>
      <c r="P124" s="22"/>
      <c r="Q124" s="22"/>
      <c r="R124" s="22"/>
      <c r="S124" s="22"/>
      <c r="T124" s="22"/>
      <c r="U124" s="22"/>
      <c r="V124" s="22"/>
      <c r="W124" s="22"/>
      <c r="X124" s="22"/>
      <c r="Y124" s="22"/>
      <c r="Z124" s="22"/>
    </row>
    <row r="125" spans="2:26" s="21" customFormat="1" ht="57">
      <c r="B125" s="15" t="s">
        <v>325</v>
      </c>
      <c r="C125" s="15" t="s">
        <v>72</v>
      </c>
      <c r="D125" s="15">
        <v>1385</v>
      </c>
      <c r="E125" s="15">
        <v>2010</v>
      </c>
      <c r="F125" s="16" t="s">
        <v>337</v>
      </c>
      <c r="G125" s="15" t="s">
        <v>74</v>
      </c>
      <c r="H125" s="15">
        <v>4</v>
      </c>
      <c r="I125" s="17" t="s">
        <v>338</v>
      </c>
      <c r="J125" s="18" t="s">
        <v>49</v>
      </c>
      <c r="K125" s="18" t="s">
        <v>49</v>
      </c>
      <c r="L125" s="18" t="s">
        <v>49</v>
      </c>
      <c r="M125" s="19" t="s">
        <v>77</v>
      </c>
      <c r="N125" s="20"/>
      <c r="P125" s="22"/>
      <c r="Q125" s="22"/>
      <c r="R125" s="22"/>
      <c r="S125" s="22"/>
      <c r="T125" s="22"/>
      <c r="U125" s="22"/>
      <c r="V125" s="22"/>
      <c r="W125" s="22"/>
      <c r="X125" s="22"/>
      <c r="Y125" s="22"/>
      <c r="Z125" s="22"/>
    </row>
    <row r="126" spans="2:26" s="21" customFormat="1" ht="85.5">
      <c r="B126" s="15" t="s">
        <v>325</v>
      </c>
      <c r="C126" s="15" t="s">
        <v>72</v>
      </c>
      <c r="D126" s="15">
        <v>1566</v>
      </c>
      <c r="E126" s="15">
        <v>2012</v>
      </c>
      <c r="F126" s="16" t="s">
        <v>339</v>
      </c>
      <c r="G126" s="15" t="s">
        <v>74</v>
      </c>
      <c r="H126" s="15">
        <v>1</v>
      </c>
      <c r="I126" s="17" t="s">
        <v>340</v>
      </c>
      <c r="J126" s="18" t="s">
        <v>49</v>
      </c>
      <c r="K126" s="18" t="s">
        <v>49</v>
      </c>
      <c r="L126" s="18" t="s">
        <v>49</v>
      </c>
      <c r="M126" s="19" t="s">
        <v>77</v>
      </c>
      <c r="N126" s="20"/>
      <c r="P126" s="22"/>
      <c r="Q126" s="22"/>
      <c r="R126" s="22"/>
      <c r="S126" s="22"/>
      <c r="T126" s="22"/>
      <c r="U126" s="22"/>
      <c r="V126" s="22"/>
      <c r="W126" s="22"/>
      <c r="X126" s="22"/>
      <c r="Y126" s="22"/>
      <c r="Z126" s="22"/>
    </row>
    <row r="127" spans="2:26" s="21" customFormat="1" ht="85.5">
      <c r="B127" s="15" t="s">
        <v>325</v>
      </c>
      <c r="C127" s="15" t="s">
        <v>72</v>
      </c>
      <c r="D127" s="15">
        <v>1566</v>
      </c>
      <c r="E127" s="15">
        <v>2012</v>
      </c>
      <c r="F127" s="16" t="s">
        <v>339</v>
      </c>
      <c r="G127" s="15" t="s">
        <v>74</v>
      </c>
      <c r="H127" s="15">
        <v>2</v>
      </c>
      <c r="I127" s="17" t="s">
        <v>341</v>
      </c>
      <c r="J127" s="18" t="s">
        <v>49</v>
      </c>
      <c r="K127" s="18" t="s">
        <v>49</v>
      </c>
      <c r="L127" s="18" t="s">
        <v>49</v>
      </c>
      <c r="M127" s="19" t="s">
        <v>139</v>
      </c>
      <c r="N127" s="20"/>
      <c r="P127" s="22"/>
      <c r="Q127" s="22"/>
      <c r="R127" s="22"/>
      <c r="S127" s="22"/>
      <c r="T127" s="22"/>
      <c r="U127" s="22"/>
      <c r="V127" s="22"/>
      <c r="W127" s="22"/>
      <c r="X127" s="22"/>
      <c r="Y127" s="22"/>
      <c r="Z127" s="22"/>
    </row>
    <row r="128" spans="2:26" s="21" customFormat="1" ht="42.75">
      <c r="B128" s="15" t="s">
        <v>342</v>
      </c>
      <c r="C128" s="15" t="s">
        <v>51</v>
      </c>
      <c r="D128" s="15">
        <v>2400</v>
      </c>
      <c r="E128" s="15">
        <v>1979</v>
      </c>
      <c r="F128" s="17" t="s">
        <v>164</v>
      </c>
      <c r="G128" s="15" t="s">
        <v>46</v>
      </c>
      <c r="H128" s="15">
        <v>29</v>
      </c>
      <c r="I128" s="17" t="s">
        <v>343</v>
      </c>
      <c r="J128" s="18" t="s">
        <v>49</v>
      </c>
      <c r="K128" s="18" t="s">
        <v>49</v>
      </c>
      <c r="L128" s="18" t="s">
        <v>49</v>
      </c>
      <c r="M128" s="19" t="s">
        <v>50</v>
      </c>
      <c r="N128" s="20"/>
      <c r="P128" s="22"/>
      <c r="Q128" s="22"/>
      <c r="R128" s="22"/>
      <c r="S128" s="22"/>
      <c r="T128" s="22"/>
      <c r="U128" s="22"/>
      <c r="V128" s="22"/>
      <c r="W128" s="22"/>
      <c r="X128" s="22"/>
      <c r="Y128" s="22"/>
      <c r="Z128" s="22"/>
    </row>
    <row r="129" spans="2:26" s="21" customFormat="1" ht="42.75">
      <c r="B129" s="15" t="s">
        <v>344</v>
      </c>
      <c r="C129" s="15" t="s">
        <v>177</v>
      </c>
      <c r="D129" s="15" t="s">
        <v>345</v>
      </c>
      <c r="E129" s="15">
        <v>2004</v>
      </c>
      <c r="F129" s="16" t="s">
        <v>289</v>
      </c>
      <c r="G129" s="15" t="s">
        <v>111</v>
      </c>
      <c r="H129" s="15" t="s">
        <v>346</v>
      </c>
      <c r="I129" s="25" t="s">
        <v>347</v>
      </c>
      <c r="J129" s="18" t="s">
        <v>49</v>
      </c>
      <c r="K129" s="18" t="s">
        <v>49</v>
      </c>
      <c r="L129" s="18" t="s">
        <v>49</v>
      </c>
      <c r="M129" s="19" t="s">
        <v>50</v>
      </c>
      <c r="N129" s="20"/>
      <c r="P129" s="22"/>
      <c r="Q129" s="22"/>
      <c r="R129" s="22"/>
      <c r="S129" s="22"/>
      <c r="T129" s="22"/>
      <c r="U129" s="22"/>
      <c r="V129" s="22"/>
      <c r="W129" s="22"/>
      <c r="X129" s="22"/>
      <c r="Y129" s="22"/>
      <c r="Z129" s="22"/>
    </row>
    <row r="130" spans="2:26" s="21" customFormat="1" ht="42.75">
      <c r="B130" s="15" t="s">
        <v>348</v>
      </c>
      <c r="C130" s="15" t="s">
        <v>349</v>
      </c>
      <c r="D130" s="15">
        <v>1700</v>
      </c>
      <c r="E130" s="15">
        <v>1982</v>
      </c>
      <c r="F130" s="16" t="s">
        <v>350</v>
      </c>
      <c r="G130" s="29" t="s">
        <v>351</v>
      </c>
      <c r="H130" s="29" t="s">
        <v>167</v>
      </c>
      <c r="I130" s="16" t="s">
        <v>352</v>
      </c>
      <c r="J130" s="18" t="s">
        <v>49</v>
      </c>
      <c r="K130" s="18"/>
      <c r="L130" s="18"/>
      <c r="M130" s="19" t="s">
        <v>50</v>
      </c>
      <c r="N130" s="20"/>
      <c r="P130" s="22"/>
      <c r="Q130" s="22"/>
      <c r="R130" s="22"/>
      <c r="S130" s="22"/>
      <c r="T130" s="22"/>
      <c r="U130" s="22"/>
      <c r="V130" s="22"/>
      <c r="W130" s="22"/>
      <c r="X130" s="22"/>
      <c r="Y130" s="22"/>
      <c r="Z130" s="22"/>
    </row>
    <row r="131" spans="2:26" s="21" customFormat="1" ht="42.75">
      <c r="B131" s="15" t="s">
        <v>348</v>
      </c>
      <c r="C131" s="15" t="s">
        <v>349</v>
      </c>
      <c r="D131" s="15">
        <v>1916</v>
      </c>
      <c r="E131" s="15">
        <v>1996</v>
      </c>
      <c r="F131" s="16" t="s">
        <v>353</v>
      </c>
      <c r="G131" s="29" t="s">
        <v>351</v>
      </c>
      <c r="H131" s="29" t="s">
        <v>184</v>
      </c>
      <c r="I131" s="16" t="s">
        <v>354</v>
      </c>
      <c r="J131" s="18" t="s">
        <v>49</v>
      </c>
      <c r="K131" s="18"/>
      <c r="L131" s="18"/>
      <c r="M131" s="19" t="s">
        <v>50</v>
      </c>
      <c r="N131" s="20"/>
      <c r="P131" s="22"/>
      <c r="Q131" s="22"/>
      <c r="R131" s="22"/>
      <c r="S131" s="22"/>
      <c r="T131" s="22"/>
      <c r="U131" s="22"/>
      <c r="V131" s="22"/>
      <c r="W131" s="22"/>
      <c r="X131" s="22"/>
      <c r="Y131" s="22"/>
      <c r="Z131" s="22"/>
    </row>
    <row r="132" spans="2:26" s="21" customFormat="1" ht="42.75">
      <c r="B132" s="15" t="s">
        <v>348</v>
      </c>
      <c r="C132" s="15" t="s">
        <v>44</v>
      </c>
      <c r="D132" s="15">
        <v>93</v>
      </c>
      <c r="E132" s="15">
        <v>1998</v>
      </c>
      <c r="F132" s="16" t="s">
        <v>355</v>
      </c>
      <c r="G132" s="15" t="s">
        <v>68</v>
      </c>
      <c r="H132" s="15" t="s">
        <v>356</v>
      </c>
      <c r="I132" s="17" t="s">
        <v>357</v>
      </c>
      <c r="J132" s="18" t="s">
        <v>49</v>
      </c>
      <c r="K132" s="18" t="s">
        <v>49</v>
      </c>
      <c r="L132" s="18" t="s">
        <v>49</v>
      </c>
      <c r="M132" s="19" t="s">
        <v>50</v>
      </c>
      <c r="N132" s="20"/>
      <c r="P132" s="22"/>
      <c r="Q132" s="22"/>
      <c r="R132" s="22"/>
      <c r="S132" s="22"/>
      <c r="T132" s="22"/>
      <c r="U132" s="22"/>
      <c r="V132" s="22"/>
      <c r="W132" s="22"/>
      <c r="X132" s="22"/>
      <c r="Y132" s="22"/>
      <c r="Z132" s="22"/>
    </row>
    <row r="133" spans="2:26" s="21" customFormat="1" ht="42.75">
      <c r="B133" s="15" t="s">
        <v>348</v>
      </c>
      <c r="C133" s="15" t="s">
        <v>44</v>
      </c>
      <c r="D133" s="15">
        <v>423</v>
      </c>
      <c r="E133" s="15">
        <v>2006</v>
      </c>
      <c r="F133" s="16" t="s">
        <v>358</v>
      </c>
      <c r="G133" s="15" t="s">
        <v>359</v>
      </c>
      <c r="H133" s="15">
        <v>10</v>
      </c>
      <c r="I133" s="17" t="s">
        <v>203</v>
      </c>
      <c r="J133" s="18" t="s">
        <v>49</v>
      </c>
      <c r="K133" s="18" t="s">
        <v>49</v>
      </c>
      <c r="L133" s="18" t="s">
        <v>49</v>
      </c>
      <c r="M133" s="19" t="s">
        <v>94</v>
      </c>
      <c r="N133" s="20"/>
      <c r="P133" s="22"/>
      <c r="Q133" s="22"/>
      <c r="R133" s="22"/>
      <c r="S133" s="22"/>
      <c r="T133" s="22"/>
      <c r="U133" s="22"/>
      <c r="V133" s="22"/>
      <c r="W133" s="22"/>
      <c r="X133" s="22"/>
      <c r="Y133" s="22"/>
      <c r="Z133" s="22"/>
    </row>
    <row r="134" spans="2:26" s="21" customFormat="1" ht="57">
      <c r="B134" s="15" t="s">
        <v>348</v>
      </c>
      <c r="C134" s="15" t="s">
        <v>72</v>
      </c>
      <c r="D134" s="15">
        <v>1523</v>
      </c>
      <c r="E134" s="15">
        <v>2012</v>
      </c>
      <c r="F134" s="16" t="s">
        <v>360</v>
      </c>
      <c r="G134" s="15" t="s">
        <v>74</v>
      </c>
      <c r="H134" s="15">
        <v>2</v>
      </c>
      <c r="I134" s="17" t="s">
        <v>361</v>
      </c>
      <c r="J134" s="18" t="s">
        <v>49</v>
      </c>
      <c r="K134" s="18" t="s">
        <v>49</v>
      </c>
      <c r="L134" s="18" t="s">
        <v>49</v>
      </c>
      <c r="M134" s="19" t="s">
        <v>77</v>
      </c>
      <c r="N134" s="20"/>
      <c r="P134" s="22"/>
      <c r="Q134" s="22"/>
      <c r="R134" s="22"/>
      <c r="S134" s="22"/>
      <c r="T134" s="22"/>
      <c r="U134" s="22"/>
      <c r="V134" s="22"/>
      <c r="W134" s="22"/>
      <c r="X134" s="22"/>
      <c r="Y134" s="22"/>
      <c r="Z134" s="22"/>
    </row>
    <row r="135" spans="2:26" s="21" customFormat="1" ht="42.75">
      <c r="B135" s="15" t="s">
        <v>348</v>
      </c>
      <c r="C135" s="15" t="s">
        <v>72</v>
      </c>
      <c r="D135" s="15">
        <v>1575</v>
      </c>
      <c r="E135" s="15">
        <v>2012</v>
      </c>
      <c r="F135" s="16" t="s">
        <v>362</v>
      </c>
      <c r="G135" s="15" t="s">
        <v>74</v>
      </c>
      <c r="H135" s="15" t="s">
        <v>363</v>
      </c>
      <c r="I135" s="17" t="s">
        <v>364</v>
      </c>
      <c r="J135" s="18" t="s">
        <v>49</v>
      </c>
      <c r="K135" s="18"/>
      <c r="L135" s="18"/>
      <c r="M135" s="19" t="s">
        <v>77</v>
      </c>
      <c r="N135" s="20"/>
      <c r="P135" s="22"/>
      <c r="Q135" s="22"/>
      <c r="R135" s="22"/>
      <c r="S135" s="22"/>
      <c r="T135" s="22"/>
      <c r="U135" s="22"/>
      <c r="V135" s="22"/>
      <c r="W135" s="22"/>
      <c r="X135" s="22"/>
      <c r="Y135" s="22"/>
      <c r="Z135" s="22"/>
    </row>
    <row r="136" spans="2:26" s="21" customFormat="1" ht="71.25">
      <c r="B136" s="15" t="s">
        <v>348</v>
      </c>
      <c r="C136" s="15" t="s">
        <v>51</v>
      </c>
      <c r="D136" s="15">
        <v>256</v>
      </c>
      <c r="E136" s="15">
        <v>2014</v>
      </c>
      <c r="F136" s="16" t="s">
        <v>365</v>
      </c>
      <c r="G136" s="15" t="s">
        <v>366</v>
      </c>
      <c r="H136" s="15" t="s">
        <v>58</v>
      </c>
      <c r="I136" s="17" t="s">
        <v>367</v>
      </c>
      <c r="J136" s="18" t="s">
        <v>49</v>
      </c>
      <c r="K136" s="18" t="s">
        <v>49</v>
      </c>
      <c r="L136" s="18" t="s">
        <v>49</v>
      </c>
      <c r="M136" s="19" t="s">
        <v>77</v>
      </c>
      <c r="N136" s="20"/>
      <c r="P136" s="22"/>
      <c r="Q136" s="22"/>
      <c r="R136" s="22"/>
      <c r="S136" s="22"/>
      <c r="T136" s="22"/>
      <c r="U136" s="22"/>
      <c r="V136" s="22"/>
      <c r="W136" s="22"/>
      <c r="X136" s="22"/>
      <c r="Y136" s="22"/>
      <c r="Z136" s="22"/>
    </row>
    <row r="137" spans="2:26" s="21" customFormat="1" ht="42.75">
      <c r="B137" s="15" t="s">
        <v>368</v>
      </c>
      <c r="C137" s="15" t="s">
        <v>51</v>
      </c>
      <c r="D137" s="15">
        <v>2400</v>
      </c>
      <c r="E137" s="15">
        <v>1979</v>
      </c>
      <c r="F137" s="17" t="s">
        <v>164</v>
      </c>
      <c r="G137" s="15" t="s">
        <v>46</v>
      </c>
      <c r="H137" s="15">
        <v>23</v>
      </c>
      <c r="I137" s="17" t="s">
        <v>369</v>
      </c>
      <c r="J137" s="18" t="s">
        <v>49</v>
      </c>
      <c r="K137" s="18" t="s">
        <v>49</v>
      </c>
      <c r="L137" s="18" t="s">
        <v>49</v>
      </c>
      <c r="M137" s="19" t="s">
        <v>50</v>
      </c>
      <c r="N137" s="20"/>
      <c r="P137" s="22"/>
      <c r="Q137" s="22"/>
      <c r="R137" s="22"/>
      <c r="S137" s="22"/>
      <c r="T137" s="22"/>
      <c r="U137" s="22"/>
      <c r="V137" s="22"/>
      <c r="W137" s="22"/>
      <c r="X137" s="22"/>
      <c r="Y137" s="22"/>
      <c r="Z137" s="22"/>
    </row>
    <row r="138" spans="2:26" s="21" customFormat="1" ht="85.5">
      <c r="B138" s="15" t="s">
        <v>368</v>
      </c>
      <c r="C138" s="15" t="s">
        <v>44</v>
      </c>
      <c r="D138" s="15">
        <v>1575</v>
      </c>
      <c r="E138" s="15">
        <v>2007</v>
      </c>
      <c r="F138" s="16" t="s">
        <v>370</v>
      </c>
      <c r="G138" s="15" t="s">
        <v>53</v>
      </c>
      <c r="H138" s="15">
        <v>10</v>
      </c>
      <c r="I138" s="17" t="s">
        <v>371</v>
      </c>
      <c r="J138" s="18" t="s">
        <v>49</v>
      </c>
      <c r="K138" s="18"/>
      <c r="L138" s="18"/>
      <c r="M138" s="19" t="s">
        <v>50</v>
      </c>
      <c r="N138" s="20"/>
      <c r="P138" s="22"/>
      <c r="Q138" s="22"/>
      <c r="R138" s="22"/>
      <c r="S138" s="22"/>
      <c r="T138" s="22"/>
      <c r="U138" s="22"/>
      <c r="V138" s="22"/>
      <c r="W138" s="22"/>
      <c r="X138" s="22"/>
      <c r="Y138" s="22"/>
      <c r="Z138" s="22"/>
    </row>
    <row r="139" spans="2:26" s="21" customFormat="1" ht="28.5">
      <c r="B139" s="15" t="s">
        <v>372</v>
      </c>
      <c r="C139" s="15" t="s">
        <v>72</v>
      </c>
      <c r="D139" s="15">
        <v>9</v>
      </c>
      <c r="E139" s="15">
        <v>1979</v>
      </c>
      <c r="F139" s="17" t="s">
        <v>266</v>
      </c>
      <c r="G139" s="15" t="s">
        <v>74</v>
      </c>
      <c r="H139" s="15">
        <v>84</v>
      </c>
      <c r="I139" s="17" t="s">
        <v>373</v>
      </c>
      <c r="J139" s="18" t="s">
        <v>49</v>
      </c>
      <c r="K139" s="18"/>
      <c r="L139" s="18" t="s">
        <v>49</v>
      </c>
      <c r="M139" s="19" t="s">
        <v>50</v>
      </c>
      <c r="N139" s="20"/>
      <c r="P139" s="22"/>
      <c r="Q139" s="22"/>
      <c r="R139" s="22"/>
      <c r="S139" s="22"/>
      <c r="T139" s="22"/>
      <c r="U139" s="22"/>
      <c r="V139" s="22"/>
      <c r="W139" s="22"/>
      <c r="X139" s="22"/>
      <c r="Y139" s="22"/>
      <c r="Z139" s="22"/>
    </row>
    <row r="140" spans="2:26" s="21" customFormat="1" ht="42.75">
      <c r="B140" s="15" t="s">
        <v>374</v>
      </c>
      <c r="C140" s="15" t="s">
        <v>51</v>
      </c>
      <c r="D140" s="15">
        <v>2400</v>
      </c>
      <c r="E140" s="15">
        <v>1979</v>
      </c>
      <c r="F140" s="17" t="s">
        <v>164</v>
      </c>
      <c r="G140" s="15" t="s">
        <v>46</v>
      </c>
      <c r="H140" s="15">
        <v>691</v>
      </c>
      <c r="I140" s="17" t="s">
        <v>375</v>
      </c>
      <c r="J140" s="18" t="s">
        <v>49</v>
      </c>
      <c r="K140" s="18" t="s">
        <v>49</v>
      </c>
      <c r="L140" s="18" t="s">
        <v>49</v>
      </c>
      <c r="M140" s="19" t="s">
        <v>50</v>
      </c>
      <c r="N140" s="20"/>
      <c r="P140" s="22"/>
      <c r="Q140" s="22"/>
      <c r="R140" s="22"/>
      <c r="S140" s="22"/>
      <c r="T140" s="22"/>
      <c r="U140" s="22"/>
      <c r="V140" s="22"/>
      <c r="W140" s="22"/>
      <c r="X140" s="22"/>
      <c r="Y140" s="22"/>
      <c r="Z140" s="22"/>
    </row>
    <row r="141" spans="2:26" s="21" customFormat="1" ht="42.75">
      <c r="B141" s="15" t="s">
        <v>374</v>
      </c>
      <c r="C141" s="15" t="s">
        <v>51</v>
      </c>
      <c r="D141" s="15">
        <v>4050</v>
      </c>
      <c r="E141" s="15">
        <v>1994</v>
      </c>
      <c r="F141" s="16" t="s">
        <v>376</v>
      </c>
      <c r="G141" s="15" t="s">
        <v>46</v>
      </c>
      <c r="H141" s="15">
        <v>2</v>
      </c>
      <c r="I141" s="17" t="s">
        <v>377</v>
      </c>
      <c r="J141" s="18" t="s">
        <v>49</v>
      </c>
      <c r="K141" s="18" t="s">
        <v>49</v>
      </c>
      <c r="L141" s="18" t="s">
        <v>49</v>
      </c>
      <c r="M141" s="19" t="s">
        <v>50</v>
      </c>
      <c r="N141" s="20"/>
      <c r="P141" s="22"/>
      <c r="Q141" s="22"/>
      <c r="R141" s="22"/>
      <c r="S141" s="22"/>
      <c r="T141" s="22"/>
      <c r="U141" s="22"/>
      <c r="V141" s="22"/>
      <c r="W141" s="22"/>
      <c r="X141" s="22"/>
      <c r="Y141" s="22"/>
      <c r="Z141" s="22"/>
    </row>
    <row r="142" spans="2:26" s="21" customFormat="1" ht="171">
      <c r="B142" s="15" t="s">
        <v>378</v>
      </c>
      <c r="C142" s="15" t="s">
        <v>239</v>
      </c>
      <c r="D142" s="15" t="s">
        <v>379</v>
      </c>
      <c r="E142" s="15">
        <v>2021</v>
      </c>
      <c r="F142" s="25" t="s">
        <v>380</v>
      </c>
      <c r="G142" s="15" t="s">
        <v>381</v>
      </c>
      <c r="H142" s="15" t="s">
        <v>58</v>
      </c>
      <c r="I142" s="25" t="s">
        <v>382</v>
      </c>
      <c r="J142" s="18" t="s">
        <v>49</v>
      </c>
      <c r="K142" s="18" t="s">
        <v>49</v>
      </c>
      <c r="L142" s="18" t="s">
        <v>49</v>
      </c>
      <c r="M142" s="19" t="s">
        <v>77</v>
      </c>
      <c r="N142" s="20"/>
      <c r="P142" s="22"/>
      <c r="Q142" s="22"/>
      <c r="R142" s="22"/>
      <c r="S142" s="22"/>
      <c r="T142" s="22"/>
      <c r="U142" s="22"/>
      <c r="V142" s="22"/>
      <c r="W142" s="22"/>
      <c r="X142" s="22"/>
      <c r="Y142" s="22"/>
      <c r="Z142" s="22"/>
    </row>
    <row r="143" spans="2:26" s="21" customFormat="1" ht="28.5">
      <c r="B143" s="15" t="s">
        <v>383</v>
      </c>
      <c r="C143" s="15" t="s">
        <v>72</v>
      </c>
      <c r="D143" s="15">
        <v>9</v>
      </c>
      <c r="E143" s="15">
        <v>1979</v>
      </c>
      <c r="F143" s="17" t="s">
        <v>266</v>
      </c>
      <c r="G143" s="15" t="s">
        <v>74</v>
      </c>
      <c r="H143" s="15">
        <v>125</v>
      </c>
      <c r="I143" s="17" t="s">
        <v>384</v>
      </c>
      <c r="J143" s="18" t="s">
        <v>49</v>
      </c>
      <c r="K143" s="18" t="s">
        <v>49</v>
      </c>
      <c r="L143" s="18" t="s">
        <v>49</v>
      </c>
      <c r="M143" s="19" t="s">
        <v>50</v>
      </c>
      <c r="N143" s="20"/>
      <c r="P143" s="22"/>
      <c r="Q143" s="22"/>
      <c r="R143" s="22"/>
      <c r="S143" s="22"/>
      <c r="T143" s="22"/>
      <c r="U143" s="22"/>
      <c r="V143" s="22"/>
      <c r="W143" s="22"/>
      <c r="X143" s="22"/>
      <c r="Y143" s="22"/>
      <c r="Z143" s="22"/>
    </row>
    <row r="144" spans="2:26" s="21" customFormat="1" ht="71.25">
      <c r="B144" s="15" t="s">
        <v>383</v>
      </c>
      <c r="C144" s="15" t="s">
        <v>44</v>
      </c>
      <c r="D144" s="15">
        <v>2177</v>
      </c>
      <c r="E144" s="15">
        <v>1989</v>
      </c>
      <c r="F144" s="16" t="s">
        <v>385</v>
      </c>
      <c r="G144" s="15" t="s">
        <v>68</v>
      </c>
      <c r="H144" s="15">
        <v>16</v>
      </c>
      <c r="I144" s="17" t="s">
        <v>386</v>
      </c>
      <c r="J144" s="18" t="s">
        <v>49</v>
      </c>
      <c r="K144" s="18" t="s">
        <v>49</v>
      </c>
      <c r="L144" s="18" t="s">
        <v>49</v>
      </c>
      <c r="M144" s="19" t="s">
        <v>50</v>
      </c>
      <c r="N144" s="20"/>
      <c r="P144" s="22"/>
      <c r="Q144" s="22"/>
      <c r="R144" s="22"/>
      <c r="S144" s="22"/>
      <c r="T144" s="22"/>
      <c r="U144" s="22"/>
      <c r="V144" s="22"/>
      <c r="W144" s="22"/>
      <c r="X144" s="22"/>
      <c r="Y144" s="22"/>
      <c r="Z144" s="22"/>
    </row>
    <row r="145" spans="2:26" s="21" customFormat="1" ht="71.25">
      <c r="B145" s="15" t="s">
        <v>383</v>
      </c>
      <c r="C145" s="15" t="s">
        <v>44</v>
      </c>
      <c r="D145" s="15">
        <v>2177</v>
      </c>
      <c r="E145" s="15">
        <v>1989</v>
      </c>
      <c r="F145" s="16" t="s">
        <v>385</v>
      </c>
      <c r="G145" s="15" t="s">
        <v>68</v>
      </c>
      <c r="H145" s="15">
        <v>18</v>
      </c>
      <c r="I145" s="17" t="s">
        <v>387</v>
      </c>
      <c r="J145" s="18" t="s">
        <v>49</v>
      </c>
      <c r="K145" s="18" t="s">
        <v>49</v>
      </c>
      <c r="L145" s="18" t="s">
        <v>49</v>
      </c>
      <c r="M145" s="19" t="s">
        <v>50</v>
      </c>
      <c r="N145" s="20"/>
      <c r="P145" s="22"/>
      <c r="Q145" s="22"/>
      <c r="R145" s="22"/>
      <c r="S145" s="22"/>
      <c r="T145" s="22"/>
      <c r="U145" s="22"/>
      <c r="V145" s="22"/>
      <c r="W145" s="22"/>
      <c r="X145" s="22"/>
      <c r="Y145" s="22"/>
      <c r="Z145" s="22"/>
    </row>
    <row r="146" spans="2:26" s="21" customFormat="1" ht="42.75">
      <c r="B146" s="15" t="s">
        <v>383</v>
      </c>
      <c r="C146" s="15" t="s">
        <v>44</v>
      </c>
      <c r="D146" s="15">
        <v>1295</v>
      </c>
      <c r="E146" s="15">
        <v>1994</v>
      </c>
      <c r="F146" s="16" t="s">
        <v>45</v>
      </c>
      <c r="G146" s="15" t="s">
        <v>46</v>
      </c>
      <c r="H146" s="15" t="s">
        <v>388</v>
      </c>
      <c r="I146" s="17" t="s">
        <v>389</v>
      </c>
      <c r="J146" s="18" t="s">
        <v>49</v>
      </c>
      <c r="K146" s="18" t="s">
        <v>49</v>
      </c>
      <c r="L146" s="18" t="s">
        <v>49</v>
      </c>
      <c r="M146" s="19" t="s">
        <v>139</v>
      </c>
      <c r="N146" s="20"/>
      <c r="P146" s="22"/>
      <c r="Q146" s="22"/>
      <c r="R146" s="22"/>
      <c r="S146" s="22"/>
      <c r="T146" s="22"/>
      <c r="U146" s="22"/>
      <c r="V146" s="22"/>
      <c r="W146" s="22"/>
      <c r="X146" s="22"/>
      <c r="Y146" s="22"/>
      <c r="Z146" s="22"/>
    </row>
    <row r="147" spans="2:26" s="21" customFormat="1" ht="57">
      <c r="B147" s="15" t="s">
        <v>383</v>
      </c>
      <c r="C147" s="15" t="s">
        <v>44</v>
      </c>
      <c r="D147" s="15">
        <v>2644</v>
      </c>
      <c r="E147" s="15">
        <v>1994</v>
      </c>
      <c r="F147" s="16" t="s">
        <v>390</v>
      </c>
      <c r="G147" s="15" t="s">
        <v>68</v>
      </c>
      <c r="H147" s="15" t="s">
        <v>167</v>
      </c>
      <c r="I147" s="17" t="s">
        <v>391</v>
      </c>
      <c r="J147" s="18" t="s">
        <v>49</v>
      </c>
      <c r="K147" s="18" t="s">
        <v>49</v>
      </c>
      <c r="L147" s="18" t="s">
        <v>49</v>
      </c>
      <c r="M147" s="19" t="s">
        <v>50</v>
      </c>
      <c r="N147" s="20"/>
      <c r="P147" s="22"/>
      <c r="Q147" s="22"/>
      <c r="R147" s="22"/>
      <c r="S147" s="22"/>
      <c r="T147" s="22"/>
      <c r="U147" s="22"/>
      <c r="V147" s="22"/>
      <c r="W147" s="22"/>
      <c r="X147" s="22"/>
      <c r="Y147" s="22"/>
      <c r="Z147" s="22"/>
    </row>
    <row r="148" spans="2:26" s="21" customFormat="1" ht="42.75">
      <c r="B148" s="15" t="s">
        <v>383</v>
      </c>
      <c r="C148" s="15" t="s">
        <v>72</v>
      </c>
      <c r="D148" s="15">
        <v>361</v>
      </c>
      <c r="E148" s="15">
        <v>1997</v>
      </c>
      <c r="F148" s="16" t="s">
        <v>392</v>
      </c>
      <c r="G148" s="15" t="s">
        <v>74</v>
      </c>
      <c r="H148" s="15">
        <v>26</v>
      </c>
      <c r="I148" s="17" t="s">
        <v>393</v>
      </c>
      <c r="J148" s="18" t="s">
        <v>49</v>
      </c>
      <c r="K148" s="18" t="s">
        <v>49</v>
      </c>
      <c r="L148" s="18" t="s">
        <v>49</v>
      </c>
      <c r="M148" s="19" t="s">
        <v>50</v>
      </c>
      <c r="N148" s="20"/>
      <c r="P148" s="22"/>
      <c r="Q148" s="22"/>
      <c r="R148" s="22"/>
      <c r="S148" s="22"/>
      <c r="T148" s="22"/>
      <c r="U148" s="22"/>
      <c r="V148" s="22"/>
      <c r="W148" s="22"/>
      <c r="X148" s="22"/>
      <c r="Y148" s="22"/>
      <c r="Z148" s="22"/>
    </row>
    <row r="149" spans="2:26" s="21" customFormat="1" ht="42.75">
      <c r="B149" s="15" t="s">
        <v>383</v>
      </c>
      <c r="C149" s="15" t="s">
        <v>72</v>
      </c>
      <c r="D149" s="15">
        <v>776</v>
      </c>
      <c r="E149" s="15">
        <v>2002</v>
      </c>
      <c r="F149" s="16" t="s">
        <v>394</v>
      </c>
      <c r="G149" s="15" t="s">
        <v>74</v>
      </c>
      <c r="H149" s="15">
        <v>4</v>
      </c>
      <c r="I149" s="17" t="s">
        <v>395</v>
      </c>
      <c r="J149" s="18" t="s">
        <v>49</v>
      </c>
      <c r="K149" s="18" t="s">
        <v>49</v>
      </c>
      <c r="L149" s="18" t="s">
        <v>49</v>
      </c>
      <c r="M149" s="19" t="s">
        <v>50</v>
      </c>
      <c r="N149" s="20"/>
      <c r="P149" s="22"/>
      <c r="Q149" s="22"/>
      <c r="R149" s="22"/>
      <c r="S149" s="22"/>
      <c r="T149" s="22"/>
      <c r="U149" s="22"/>
      <c r="V149" s="22"/>
      <c r="W149" s="22"/>
      <c r="X149" s="22"/>
      <c r="Y149" s="22"/>
      <c r="Z149" s="22"/>
    </row>
    <row r="150" spans="2:26" s="21" customFormat="1" ht="42.75">
      <c r="B150" s="15" t="s">
        <v>383</v>
      </c>
      <c r="C150" s="15" t="s">
        <v>72</v>
      </c>
      <c r="D150" s="15">
        <v>776</v>
      </c>
      <c r="E150" s="15">
        <v>2002</v>
      </c>
      <c r="F150" s="16" t="s">
        <v>394</v>
      </c>
      <c r="G150" s="15" t="s">
        <v>74</v>
      </c>
      <c r="H150" s="15">
        <v>8</v>
      </c>
      <c r="I150" s="17" t="s">
        <v>396</v>
      </c>
      <c r="J150" s="18" t="s">
        <v>49</v>
      </c>
      <c r="K150" s="18" t="s">
        <v>49</v>
      </c>
      <c r="L150" s="18" t="s">
        <v>49</v>
      </c>
      <c r="M150" s="19" t="s">
        <v>50</v>
      </c>
      <c r="N150" s="20"/>
      <c r="P150" s="22"/>
      <c r="Q150" s="22"/>
      <c r="R150" s="22"/>
      <c r="S150" s="22"/>
      <c r="T150" s="22"/>
      <c r="U150" s="22"/>
      <c r="V150" s="22"/>
      <c r="W150" s="22"/>
      <c r="X150" s="22"/>
      <c r="Y150" s="22"/>
      <c r="Z150" s="22"/>
    </row>
    <row r="151" spans="2:26" s="21" customFormat="1" ht="42.75">
      <c r="B151" s="15" t="s">
        <v>397</v>
      </c>
      <c r="C151" s="15" t="s">
        <v>51</v>
      </c>
      <c r="D151" s="15">
        <v>2400</v>
      </c>
      <c r="E151" s="15">
        <v>1979</v>
      </c>
      <c r="F151" s="17" t="s">
        <v>164</v>
      </c>
      <c r="G151" s="15" t="s">
        <v>46</v>
      </c>
      <c r="H151" s="15">
        <v>3</v>
      </c>
      <c r="I151" s="17" t="s">
        <v>398</v>
      </c>
      <c r="J151" s="18" t="s">
        <v>49</v>
      </c>
      <c r="K151" s="18" t="s">
        <v>49</v>
      </c>
      <c r="L151" s="18" t="s">
        <v>49</v>
      </c>
      <c r="M151" s="19" t="s">
        <v>50</v>
      </c>
      <c r="N151" s="20"/>
      <c r="P151" s="22"/>
      <c r="Q151" s="22"/>
      <c r="R151" s="22"/>
      <c r="S151" s="22"/>
      <c r="T151" s="22"/>
      <c r="U151" s="22"/>
      <c r="V151" s="22"/>
      <c r="W151" s="22"/>
      <c r="X151" s="22"/>
      <c r="Y151" s="22"/>
      <c r="Z151" s="22"/>
    </row>
    <row r="152" spans="2:26" s="21" customFormat="1" ht="71.25">
      <c r="B152" s="15" t="s">
        <v>397</v>
      </c>
      <c r="C152" s="15" t="s">
        <v>72</v>
      </c>
      <c r="D152" s="15">
        <v>962</v>
      </c>
      <c r="E152" s="15">
        <v>2005</v>
      </c>
      <c r="F152" s="16" t="s">
        <v>399</v>
      </c>
      <c r="G152" s="15" t="s">
        <v>74</v>
      </c>
      <c r="H152" s="15">
        <v>55</v>
      </c>
      <c r="I152" s="17" t="s">
        <v>400</v>
      </c>
      <c r="J152" s="18" t="s">
        <v>49</v>
      </c>
      <c r="K152" s="18" t="s">
        <v>49</v>
      </c>
      <c r="L152" s="18" t="s">
        <v>49</v>
      </c>
      <c r="M152" s="19" t="s">
        <v>50</v>
      </c>
      <c r="N152" s="20"/>
      <c r="P152" s="22"/>
      <c r="Q152" s="22"/>
      <c r="R152" s="22"/>
      <c r="S152" s="22"/>
      <c r="T152" s="22"/>
      <c r="U152" s="22"/>
      <c r="V152" s="22"/>
      <c r="W152" s="22"/>
      <c r="X152" s="22"/>
      <c r="Y152" s="22"/>
      <c r="Z152" s="22"/>
    </row>
    <row r="153" spans="2:26" s="21" customFormat="1" ht="66" customHeight="1">
      <c r="B153" s="15" t="s">
        <v>397</v>
      </c>
      <c r="C153" s="15" t="s">
        <v>72</v>
      </c>
      <c r="D153" s="15">
        <v>1010</v>
      </c>
      <c r="E153" s="15">
        <v>2006</v>
      </c>
      <c r="F153" s="16" t="s">
        <v>198</v>
      </c>
      <c r="G153" s="15" t="s">
        <v>74</v>
      </c>
      <c r="H153" s="15">
        <v>9</v>
      </c>
      <c r="I153" s="17" t="s">
        <v>401</v>
      </c>
      <c r="J153" s="18" t="s">
        <v>49</v>
      </c>
      <c r="K153" s="18" t="s">
        <v>49</v>
      </c>
      <c r="L153" s="18" t="s">
        <v>49</v>
      </c>
      <c r="M153" s="19" t="s">
        <v>50</v>
      </c>
      <c r="N153" s="20"/>
      <c r="P153" s="22"/>
      <c r="Q153" s="22"/>
      <c r="R153" s="22"/>
      <c r="S153" s="22"/>
      <c r="T153" s="22"/>
      <c r="U153" s="22"/>
      <c r="V153" s="22"/>
      <c r="W153" s="22"/>
      <c r="X153" s="22"/>
      <c r="Y153" s="22"/>
      <c r="Z153" s="22"/>
    </row>
    <row r="154" spans="2:26" s="21" customFormat="1" ht="71.25">
      <c r="B154" s="24" t="s">
        <v>402</v>
      </c>
      <c r="C154" s="24" t="s">
        <v>44</v>
      </c>
      <c r="D154" s="24">
        <v>231</v>
      </c>
      <c r="E154" s="24">
        <v>2006</v>
      </c>
      <c r="F154" s="16" t="s">
        <v>403</v>
      </c>
      <c r="G154" s="15" t="s">
        <v>68</v>
      </c>
      <c r="H154" s="29">
        <v>1</v>
      </c>
      <c r="I154" s="16" t="s">
        <v>404</v>
      </c>
      <c r="J154" s="18" t="s">
        <v>49</v>
      </c>
      <c r="K154" s="18" t="s">
        <v>49</v>
      </c>
      <c r="L154" s="18" t="s">
        <v>49</v>
      </c>
      <c r="M154" s="19" t="s">
        <v>50</v>
      </c>
      <c r="N154" s="20"/>
      <c r="P154" s="22"/>
      <c r="Q154" s="22"/>
      <c r="R154" s="22"/>
      <c r="S154" s="22"/>
      <c r="T154" s="22"/>
      <c r="U154" s="22"/>
      <c r="V154" s="22"/>
      <c r="W154" s="22"/>
      <c r="X154" s="22"/>
      <c r="Y154" s="22"/>
      <c r="Z154" s="22"/>
    </row>
    <row r="155" spans="2:26" s="21" customFormat="1" ht="57">
      <c r="B155" s="24" t="s">
        <v>402</v>
      </c>
      <c r="C155" s="15" t="s">
        <v>72</v>
      </c>
      <c r="D155" s="24">
        <v>1010</v>
      </c>
      <c r="E155" s="24">
        <v>2006</v>
      </c>
      <c r="F155" s="16" t="s">
        <v>198</v>
      </c>
      <c r="G155" s="15" t="s">
        <v>74</v>
      </c>
      <c r="H155" s="24">
        <v>9</v>
      </c>
      <c r="I155" s="25" t="s">
        <v>405</v>
      </c>
      <c r="J155" s="18" t="s">
        <v>49</v>
      </c>
      <c r="K155" s="18" t="s">
        <v>49</v>
      </c>
      <c r="L155" s="18" t="s">
        <v>49</v>
      </c>
      <c r="M155" s="19" t="s">
        <v>50</v>
      </c>
      <c r="N155" s="20"/>
      <c r="P155" s="22"/>
      <c r="Q155" s="22"/>
      <c r="R155" s="22"/>
      <c r="S155" s="22"/>
      <c r="T155" s="22"/>
      <c r="U155" s="22"/>
      <c r="V155" s="22"/>
      <c r="W155" s="22"/>
      <c r="X155" s="22"/>
      <c r="Y155" s="22"/>
      <c r="Z155" s="22"/>
    </row>
    <row r="156" spans="2:26" s="21" customFormat="1" ht="42.75">
      <c r="B156" s="24" t="s">
        <v>402</v>
      </c>
      <c r="C156" s="15" t="s">
        <v>51</v>
      </c>
      <c r="D156" s="24">
        <v>734</v>
      </c>
      <c r="E156" s="24">
        <v>2006</v>
      </c>
      <c r="F156" s="25" t="s">
        <v>406</v>
      </c>
      <c r="G156" s="15" t="s">
        <v>53</v>
      </c>
      <c r="H156" s="24" t="s">
        <v>261</v>
      </c>
      <c r="I156" s="25" t="s">
        <v>407</v>
      </c>
      <c r="J156" s="18" t="s">
        <v>49</v>
      </c>
      <c r="K156" s="18" t="s">
        <v>49</v>
      </c>
      <c r="L156" s="18" t="s">
        <v>49</v>
      </c>
      <c r="M156" s="19" t="s">
        <v>50</v>
      </c>
      <c r="N156" s="20"/>
      <c r="P156" s="22"/>
      <c r="Q156" s="22"/>
      <c r="R156" s="22"/>
      <c r="S156" s="22"/>
      <c r="T156" s="22"/>
      <c r="U156" s="22"/>
      <c r="V156" s="22"/>
      <c r="W156" s="22"/>
      <c r="X156" s="22"/>
      <c r="Y156" s="22"/>
      <c r="Z156" s="22"/>
    </row>
    <row r="157" spans="2:26" s="21" customFormat="1" ht="85.5">
      <c r="B157" s="24" t="s">
        <v>402</v>
      </c>
      <c r="C157" s="15" t="s">
        <v>51</v>
      </c>
      <c r="D157" s="24">
        <v>2646</v>
      </c>
      <c r="E157" s="24">
        <v>2008</v>
      </c>
      <c r="F157" s="16" t="s">
        <v>408</v>
      </c>
      <c r="G157" s="15" t="s">
        <v>53</v>
      </c>
      <c r="H157" s="24" t="s">
        <v>58</v>
      </c>
      <c r="I157" s="25" t="s">
        <v>409</v>
      </c>
      <c r="J157" s="18" t="s">
        <v>49</v>
      </c>
      <c r="K157" s="18" t="s">
        <v>49</v>
      </c>
      <c r="L157" s="18" t="s">
        <v>49</v>
      </c>
      <c r="M157" s="19" t="s">
        <v>50</v>
      </c>
      <c r="N157" s="20"/>
      <c r="P157" s="22"/>
      <c r="Q157" s="22"/>
      <c r="R157" s="22"/>
      <c r="S157" s="22"/>
      <c r="T157" s="22"/>
      <c r="U157" s="22"/>
      <c r="V157" s="22"/>
      <c r="W157" s="22"/>
      <c r="X157" s="22"/>
      <c r="Y157" s="22"/>
      <c r="Z157" s="22"/>
    </row>
    <row r="158" spans="2:26" s="21" customFormat="1" ht="57">
      <c r="B158" s="24" t="s">
        <v>402</v>
      </c>
      <c r="C158" s="15" t="s">
        <v>51</v>
      </c>
      <c r="D158" s="24">
        <v>652</v>
      </c>
      <c r="E158" s="24">
        <v>2012</v>
      </c>
      <c r="F158" s="16" t="s">
        <v>410</v>
      </c>
      <c r="G158" s="15" t="s">
        <v>46</v>
      </c>
      <c r="H158" s="24" t="s">
        <v>58</v>
      </c>
      <c r="I158" s="25" t="s">
        <v>411</v>
      </c>
      <c r="J158" s="18" t="s">
        <v>49</v>
      </c>
      <c r="K158" s="18" t="s">
        <v>49</v>
      </c>
      <c r="L158" s="18" t="s">
        <v>49</v>
      </c>
      <c r="M158" s="19" t="s">
        <v>77</v>
      </c>
      <c r="N158" s="20"/>
      <c r="P158" s="22"/>
      <c r="Q158" s="22"/>
      <c r="R158" s="22"/>
      <c r="S158" s="22"/>
      <c r="T158" s="22"/>
      <c r="U158" s="22"/>
      <c r="V158" s="22"/>
      <c r="W158" s="22"/>
      <c r="X158" s="22"/>
      <c r="Y158" s="22"/>
      <c r="Z158" s="22"/>
    </row>
    <row r="159" spans="2:26" s="21" customFormat="1" ht="28.5">
      <c r="B159" s="24" t="s">
        <v>402</v>
      </c>
      <c r="C159" s="15" t="s">
        <v>51</v>
      </c>
      <c r="D159" s="24">
        <v>1356</v>
      </c>
      <c r="E159" s="24">
        <v>2012</v>
      </c>
      <c r="F159" s="16" t="s">
        <v>412</v>
      </c>
      <c r="G159" s="15" t="s">
        <v>46</v>
      </c>
      <c r="H159" s="24" t="s">
        <v>58</v>
      </c>
      <c r="I159" s="25" t="s">
        <v>413</v>
      </c>
      <c r="J159" s="18" t="s">
        <v>49</v>
      </c>
      <c r="K159" s="18" t="s">
        <v>49</v>
      </c>
      <c r="L159" s="18" t="s">
        <v>49</v>
      </c>
      <c r="M159" s="19" t="s">
        <v>77</v>
      </c>
      <c r="N159" s="20"/>
      <c r="P159" s="22"/>
      <c r="Q159" s="22"/>
      <c r="R159" s="22"/>
      <c r="S159" s="22"/>
      <c r="T159" s="22"/>
      <c r="U159" s="22"/>
      <c r="V159" s="22"/>
      <c r="W159" s="22"/>
      <c r="X159" s="22"/>
      <c r="Y159" s="22"/>
      <c r="Z159" s="22"/>
    </row>
    <row r="160" spans="2:26" s="21" customFormat="1" ht="85.5">
      <c r="B160" s="15" t="s">
        <v>402</v>
      </c>
      <c r="C160" s="15" t="s">
        <v>51</v>
      </c>
      <c r="D160" s="15">
        <v>2404</v>
      </c>
      <c r="E160" s="15">
        <v>2019</v>
      </c>
      <c r="F160" s="16" t="s">
        <v>414</v>
      </c>
      <c r="G160" s="15" t="s">
        <v>46</v>
      </c>
      <c r="H160" s="15" t="s">
        <v>58</v>
      </c>
      <c r="I160" s="25" t="s">
        <v>415</v>
      </c>
      <c r="J160" s="18" t="s">
        <v>49</v>
      </c>
      <c r="K160" s="18" t="s">
        <v>49</v>
      </c>
      <c r="L160" s="18" t="s">
        <v>49</v>
      </c>
      <c r="M160" s="19" t="s">
        <v>77</v>
      </c>
      <c r="N160" s="20"/>
      <c r="P160" s="22"/>
      <c r="Q160" s="22"/>
      <c r="R160" s="22"/>
      <c r="S160" s="22"/>
      <c r="T160" s="22"/>
      <c r="U160" s="22"/>
      <c r="V160" s="22"/>
      <c r="W160" s="22"/>
      <c r="X160" s="22"/>
      <c r="Y160" s="22"/>
      <c r="Z160" s="22"/>
    </row>
    <row r="161" spans="2:26" s="21" customFormat="1" ht="42.75">
      <c r="B161" s="15" t="s">
        <v>416</v>
      </c>
      <c r="C161" s="15" t="s">
        <v>72</v>
      </c>
      <c r="D161" s="15">
        <v>9</v>
      </c>
      <c r="E161" s="15">
        <v>1979</v>
      </c>
      <c r="F161" s="17" t="s">
        <v>266</v>
      </c>
      <c r="G161" s="15" t="s">
        <v>74</v>
      </c>
      <c r="H161" s="15">
        <v>84</v>
      </c>
      <c r="I161" s="17" t="s">
        <v>417</v>
      </c>
      <c r="J161" s="18" t="s">
        <v>49</v>
      </c>
      <c r="K161" s="18" t="s">
        <v>49</v>
      </c>
      <c r="L161" s="18" t="s">
        <v>49</v>
      </c>
      <c r="M161" s="19" t="s">
        <v>50</v>
      </c>
      <c r="N161" s="20"/>
      <c r="P161" s="22"/>
      <c r="Q161" s="22"/>
      <c r="R161" s="22"/>
      <c r="S161" s="22"/>
      <c r="T161" s="22"/>
      <c r="U161" s="22"/>
      <c r="V161" s="22"/>
      <c r="W161" s="22"/>
      <c r="X161" s="22"/>
      <c r="Y161" s="22"/>
      <c r="Z161" s="22"/>
    </row>
    <row r="162" spans="2:26" s="21" customFormat="1" ht="42.75">
      <c r="B162" s="15" t="s">
        <v>416</v>
      </c>
      <c r="C162" s="15" t="s">
        <v>72</v>
      </c>
      <c r="D162" s="15">
        <v>9</v>
      </c>
      <c r="E162" s="15">
        <v>1979</v>
      </c>
      <c r="F162" s="17" t="s">
        <v>266</v>
      </c>
      <c r="G162" s="15" t="s">
        <v>74</v>
      </c>
      <c r="H162" s="15">
        <v>84</v>
      </c>
      <c r="I162" s="17" t="s">
        <v>418</v>
      </c>
      <c r="J162" s="18" t="s">
        <v>49</v>
      </c>
      <c r="K162" s="18" t="s">
        <v>49</v>
      </c>
      <c r="L162" s="18" t="s">
        <v>49</v>
      </c>
      <c r="M162" s="19" t="s">
        <v>50</v>
      </c>
      <c r="N162" s="20"/>
      <c r="P162" s="22"/>
      <c r="Q162" s="22"/>
      <c r="R162" s="22"/>
      <c r="S162" s="22"/>
      <c r="T162" s="22"/>
      <c r="U162" s="22"/>
      <c r="V162" s="22"/>
      <c r="W162" s="22"/>
      <c r="X162" s="22"/>
      <c r="Y162" s="22"/>
      <c r="Z162" s="22"/>
    </row>
    <row r="163" spans="2:26" s="21" customFormat="1" ht="57">
      <c r="B163" s="15" t="s">
        <v>416</v>
      </c>
      <c r="C163" s="15" t="s">
        <v>51</v>
      </c>
      <c r="D163" s="15">
        <v>3716</v>
      </c>
      <c r="E163" s="15">
        <v>1994</v>
      </c>
      <c r="F163" s="16" t="s">
        <v>419</v>
      </c>
      <c r="G163" s="15" t="s">
        <v>46</v>
      </c>
      <c r="H163" s="29">
        <v>1</v>
      </c>
      <c r="I163" s="16" t="s">
        <v>420</v>
      </c>
      <c r="J163" s="18" t="s">
        <v>49</v>
      </c>
      <c r="K163" s="18" t="s">
        <v>49</v>
      </c>
      <c r="L163" s="18" t="s">
        <v>49</v>
      </c>
      <c r="M163" s="19" t="s">
        <v>50</v>
      </c>
      <c r="N163" s="20"/>
      <c r="P163" s="22"/>
      <c r="Q163" s="22"/>
      <c r="R163" s="22"/>
      <c r="S163" s="22"/>
      <c r="T163" s="22"/>
      <c r="U163" s="22"/>
      <c r="V163" s="22"/>
      <c r="W163" s="22"/>
      <c r="X163" s="22"/>
      <c r="Y163" s="22"/>
      <c r="Z163" s="22"/>
    </row>
    <row r="164" spans="2:26" s="21" customFormat="1" ht="42.75">
      <c r="B164" s="15" t="s">
        <v>416</v>
      </c>
      <c r="C164" s="15" t="s">
        <v>349</v>
      </c>
      <c r="D164" s="15">
        <v>3701</v>
      </c>
      <c r="E164" s="15">
        <v>1995</v>
      </c>
      <c r="F164" s="16" t="s">
        <v>421</v>
      </c>
      <c r="G164" s="29" t="s">
        <v>351</v>
      </c>
      <c r="H164" s="29" t="s">
        <v>184</v>
      </c>
      <c r="I164" s="16" t="s">
        <v>422</v>
      </c>
      <c r="J164" s="18" t="s">
        <v>49</v>
      </c>
      <c r="K164" s="18" t="s">
        <v>49</v>
      </c>
      <c r="L164" s="18" t="s">
        <v>49</v>
      </c>
      <c r="M164" s="19" t="s">
        <v>50</v>
      </c>
      <c r="N164" s="20"/>
      <c r="P164" s="22"/>
      <c r="Q164" s="22"/>
      <c r="R164" s="22"/>
      <c r="S164" s="22"/>
      <c r="T164" s="22"/>
      <c r="U164" s="22"/>
      <c r="V164" s="22"/>
      <c r="W164" s="22"/>
      <c r="X164" s="22"/>
      <c r="Y164" s="22"/>
      <c r="Z164" s="22"/>
    </row>
    <row r="165" spans="2:26" s="21" customFormat="1" ht="42.75">
      <c r="B165" s="15" t="s">
        <v>416</v>
      </c>
      <c r="C165" s="15" t="s">
        <v>349</v>
      </c>
      <c r="D165" s="15">
        <v>3793</v>
      </c>
      <c r="E165" s="15">
        <v>1996</v>
      </c>
      <c r="F165" s="16" t="s">
        <v>423</v>
      </c>
      <c r="G165" s="29" t="s">
        <v>351</v>
      </c>
      <c r="H165" s="29" t="s">
        <v>184</v>
      </c>
      <c r="I165" s="16" t="s">
        <v>424</v>
      </c>
      <c r="J165" s="18" t="s">
        <v>49</v>
      </c>
      <c r="K165" s="18" t="s">
        <v>49</v>
      </c>
      <c r="L165" s="18" t="s">
        <v>49</v>
      </c>
      <c r="M165" s="19" t="s">
        <v>50</v>
      </c>
      <c r="N165" s="20"/>
      <c r="P165" s="22"/>
      <c r="Q165" s="22"/>
      <c r="R165" s="22"/>
      <c r="S165" s="22"/>
      <c r="T165" s="22"/>
      <c r="U165" s="22"/>
      <c r="V165" s="22"/>
      <c r="W165" s="22"/>
      <c r="X165" s="22"/>
      <c r="Y165" s="22"/>
      <c r="Z165" s="22"/>
    </row>
    <row r="166" spans="2:26" s="21" customFormat="1" ht="42.75">
      <c r="B166" s="15" t="s">
        <v>416</v>
      </c>
      <c r="C166" s="15" t="s">
        <v>349</v>
      </c>
      <c r="D166" s="15">
        <v>4114</v>
      </c>
      <c r="E166" s="15">
        <v>1996</v>
      </c>
      <c r="F166" s="16" t="s">
        <v>425</v>
      </c>
      <c r="G166" s="29" t="s">
        <v>351</v>
      </c>
      <c r="H166" s="29" t="s">
        <v>184</v>
      </c>
      <c r="I166" s="16" t="s">
        <v>426</v>
      </c>
      <c r="J166" s="18" t="s">
        <v>49</v>
      </c>
      <c r="K166" s="18"/>
      <c r="L166" s="18"/>
      <c r="M166" s="19" t="s">
        <v>50</v>
      </c>
      <c r="N166" s="20"/>
      <c r="P166" s="22"/>
      <c r="Q166" s="22"/>
      <c r="R166" s="22"/>
      <c r="S166" s="22"/>
      <c r="T166" s="22"/>
      <c r="U166" s="22"/>
      <c r="V166" s="22"/>
      <c r="W166" s="22"/>
      <c r="X166" s="22"/>
      <c r="Y166" s="22"/>
      <c r="Z166" s="22"/>
    </row>
    <row r="167" spans="2:26" s="21" customFormat="1" ht="42.75">
      <c r="B167" s="15" t="s">
        <v>416</v>
      </c>
      <c r="C167" s="15" t="s">
        <v>349</v>
      </c>
      <c r="D167" s="15">
        <v>4116</v>
      </c>
      <c r="E167" s="15">
        <v>1997</v>
      </c>
      <c r="F167" s="16" t="s">
        <v>427</v>
      </c>
      <c r="G167" s="29" t="s">
        <v>351</v>
      </c>
      <c r="H167" s="29" t="s">
        <v>184</v>
      </c>
      <c r="I167" s="16" t="s">
        <v>428</v>
      </c>
      <c r="J167" s="18" t="s">
        <v>49</v>
      </c>
      <c r="K167" s="18"/>
      <c r="L167" s="18"/>
      <c r="M167" s="19" t="s">
        <v>50</v>
      </c>
      <c r="N167" s="20"/>
      <c r="P167" s="22"/>
      <c r="Q167" s="22"/>
      <c r="R167" s="22"/>
      <c r="S167" s="22"/>
      <c r="T167" s="22"/>
      <c r="U167" s="22"/>
      <c r="V167" s="22"/>
      <c r="W167" s="22"/>
      <c r="X167" s="22"/>
      <c r="Y167" s="22"/>
      <c r="Z167" s="22"/>
    </row>
    <row r="168" spans="2:26" s="21" customFormat="1" ht="57">
      <c r="B168" s="15" t="s">
        <v>416</v>
      </c>
      <c r="C168" s="15" t="s">
        <v>72</v>
      </c>
      <c r="D168" s="15">
        <v>1414</v>
      </c>
      <c r="E168" s="15">
        <v>2010</v>
      </c>
      <c r="F168" s="17" t="s">
        <v>429</v>
      </c>
      <c r="G168" s="15" t="s">
        <v>74</v>
      </c>
      <c r="H168" s="15">
        <v>14</v>
      </c>
      <c r="I168" s="17" t="s">
        <v>430</v>
      </c>
      <c r="J168" s="18" t="s">
        <v>49</v>
      </c>
      <c r="K168" s="18" t="s">
        <v>49</v>
      </c>
      <c r="L168" s="18" t="s">
        <v>49</v>
      </c>
      <c r="M168" s="19" t="s">
        <v>94</v>
      </c>
      <c r="N168" s="20"/>
      <c r="P168" s="22"/>
      <c r="Q168" s="22"/>
      <c r="R168" s="22"/>
      <c r="S168" s="22"/>
      <c r="T168" s="22"/>
      <c r="U168" s="22"/>
      <c r="V168" s="22"/>
      <c r="W168" s="22"/>
      <c r="X168" s="22"/>
      <c r="Y168" s="22"/>
      <c r="Z168" s="22"/>
    </row>
    <row r="169" spans="2:26" s="21" customFormat="1" ht="42.75">
      <c r="B169" s="15" t="s">
        <v>416</v>
      </c>
      <c r="C169" s="15" t="s">
        <v>431</v>
      </c>
      <c r="D169" s="15">
        <v>45</v>
      </c>
      <c r="E169" s="15">
        <v>2012</v>
      </c>
      <c r="F169" s="16" t="s">
        <v>432</v>
      </c>
      <c r="G169" s="29" t="s">
        <v>351</v>
      </c>
      <c r="H169" s="29" t="s">
        <v>184</v>
      </c>
      <c r="I169" s="16" t="s">
        <v>433</v>
      </c>
      <c r="J169" s="18" t="s">
        <v>49</v>
      </c>
      <c r="K169" s="18" t="s">
        <v>49</v>
      </c>
      <c r="L169" s="18" t="s">
        <v>49</v>
      </c>
      <c r="M169" s="19" t="s">
        <v>50</v>
      </c>
      <c r="N169" s="20"/>
      <c r="P169" s="22"/>
      <c r="Q169" s="22"/>
      <c r="R169" s="22"/>
      <c r="S169" s="22"/>
      <c r="T169" s="22"/>
      <c r="U169" s="22"/>
      <c r="V169" s="22"/>
      <c r="W169" s="22"/>
      <c r="X169" s="22"/>
      <c r="Y169" s="22"/>
      <c r="Z169" s="22"/>
    </row>
    <row r="170" spans="2:26" s="21" customFormat="1" ht="42.75">
      <c r="B170" s="15" t="s">
        <v>416</v>
      </c>
      <c r="C170" s="15" t="s">
        <v>51</v>
      </c>
      <c r="D170" s="15">
        <v>4502</v>
      </c>
      <c r="E170" s="15">
        <v>2012</v>
      </c>
      <c r="F170" s="16" t="s">
        <v>434</v>
      </c>
      <c r="G170" s="15" t="s">
        <v>53</v>
      </c>
      <c r="H170" s="15" t="s">
        <v>141</v>
      </c>
      <c r="I170" s="17" t="s">
        <v>435</v>
      </c>
      <c r="J170" s="18" t="s">
        <v>49</v>
      </c>
      <c r="K170" s="18" t="s">
        <v>49</v>
      </c>
      <c r="L170" s="18" t="s">
        <v>49</v>
      </c>
      <c r="M170" s="19" t="s">
        <v>139</v>
      </c>
      <c r="N170" s="20"/>
      <c r="P170" s="22"/>
      <c r="Q170" s="22"/>
      <c r="R170" s="22"/>
      <c r="S170" s="22"/>
      <c r="T170" s="22"/>
      <c r="U170" s="22"/>
      <c r="V170" s="22"/>
      <c r="W170" s="22"/>
      <c r="X170" s="22"/>
      <c r="Y170" s="22"/>
      <c r="Z170" s="22"/>
    </row>
    <row r="171" spans="2:26" s="21" customFormat="1" ht="42.75">
      <c r="B171" s="15" t="s">
        <v>416</v>
      </c>
      <c r="C171" s="15" t="s">
        <v>44</v>
      </c>
      <c r="D171" s="15">
        <v>1477</v>
      </c>
      <c r="E171" s="15">
        <v>2014</v>
      </c>
      <c r="F171" s="16" t="s">
        <v>436</v>
      </c>
      <c r="G171" s="15" t="s">
        <v>68</v>
      </c>
      <c r="H171" s="15" t="s">
        <v>58</v>
      </c>
      <c r="I171" s="17" t="s">
        <v>437</v>
      </c>
      <c r="J171" s="18" t="s">
        <v>49</v>
      </c>
      <c r="K171" s="18" t="s">
        <v>49</v>
      </c>
      <c r="L171" s="18" t="s">
        <v>49</v>
      </c>
      <c r="M171" s="19" t="s">
        <v>77</v>
      </c>
      <c r="N171" s="20"/>
      <c r="P171" s="22"/>
      <c r="Q171" s="22"/>
      <c r="R171" s="22"/>
      <c r="S171" s="22"/>
      <c r="T171" s="22"/>
      <c r="U171" s="22"/>
      <c r="V171" s="22"/>
      <c r="W171" s="22"/>
      <c r="X171" s="22"/>
      <c r="Y171" s="22"/>
      <c r="Z171" s="22"/>
    </row>
    <row r="172" spans="2:26" s="21" customFormat="1" ht="71.25">
      <c r="B172" s="15" t="s">
        <v>416</v>
      </c>
      <c r="C172" s="15" t="s">
        <v>44</v>
      </c>
      <c r="D172" s="15">
        <v>1528</v>
      </c>
      <c r="E172" s="15">
        <v>2015</v>
      </c>
      <c r="F172" s="16" t="s">
        <v>438</v>
      </c>
      <c r="G172" s="15" t="s">
        <v>68</v>
      </c>
      <c r="H172" s="29">
        <v>2</v>
      </c>
      <c r="I172" s="16" t="s">
        <v>439</v>
      </c>
      <c r="J172" s="18" t="s">
        <v>49</v>
      </c>
      <c r="K172" s="18" t="s">
        <v>49</v>
      </c>
      <c r="L172" s="18" t="s">
        <v>49</v>
      </c>
      <c r="M172" s="19" t="s">
        <v>77</v>
      </c>
      <c r="N172" s="20"/>
      <c r="P172" s="22"/>
      <c r="Q172" s="22"/>
      <c r="R172" s="22"/>
      <c r="S172" s="22"/>
      <c r="T172" s="22"/>
      <c r="U172" s="22"/>
      <c r="V172" s="22"/>
      <c r="W172" s="22"/>
      <c r="X172" s="22"/>
      <c r="Y172" s="22"/>
      <c r="Z172" s="22"/>
    </row>
    <row r="173" spans="2:26" s="21" customFormat="1" ht="71.25">
      <c r="B173" s="15" t="s">
        <v>416</v>
      </c>
      <c r="C173" s="15" t="s">
        <v>44</v>
      </c>
      <c r="D173" s="15">
        <v>2362</v>
      </c>
      <c r="E173" s="15">
        <v>2015</v>
      </c>
      <c r="F173" s="16" t="s">
        <v>440</v>
      </c>
      <c r="G173" s="15" t="s">
        <v>68</v>
      </c>
      <c r="H173" s="29" t="s">
        <v>58</v>
      </c>
      <c r="I173" s="16" t="s">
        <v>243</v>
      </c>
      <c r="J173" s="18" t="s">
        <v>49</v>
      </c>
      <c r="K173" s="18" t="s">
        <v>49</v>
      </c>
      <c r="L173" s="18" t="s">
        <v>49</v>
      </c>
      <c r="M173" s="19" t="s">
        <v>77</v>
      </c>
      <c r="N173" s="20"/>
      <c r="P173" s="22"/>
      <c r="Q173" s="22"/>
      <c r="R173" s="22"/>
      <c r="S173" s="22"/>
      <c r="T173" s="22"/>
      <c r="U173" s="22"/>
      <c r="V173" s="22"/>
      <c r="W173" s="22"/>
      <c r="X173" s="22"/>
      <c r="Y173" s="22"/>
      <c r="Z173" s="22"/>
    </row>
    <row r="174" spans="2:26" s="21" customFormat="1" ht="57">
      <c r="B174" s="15" t="s">
        <v>416</v>
      </c>
      <c r="C174" s="15" t="s">
        <v>44</v>
      </c>
      <c r="D174" s="15">
        <v>2509</v>
      </c>
      <c r="E174" s="15">
        <v>2015</v>
      </c>
      <c r="F174" s="16" t="s">
        <v>441</v>
      </c>
      <c r="G174" s="15" t="s">
        <v>46</v>
      </c>
      <c r="H174" s="29" t="s">
        <v>184</v>
      </c>
      <c r="I174" s="16" t="s">
        <v>442</v>
      </c>
      <c r="J174" s="18" t="s">
        <v>49</v>
      </c>
      <c r="K174" s="18" t="s">
        <v>49</v>
      </c>
      <c r="L174" s="18" t="s">
        <v>49</v>
      </c>
      <c r="M174" s="19" t="s">
        <v>77</v>
      </c>
      <c r="N174" s="20"/>
      <c r="P174" s="22"/>
      <c r="Q174" s="22"/>
      <c r="R174" s="22"/>
      <c r="S174" s="22"/>
      <c r="T174" s="22"/>
      <c r="U174" s="22"/>
      <c r="V174" s="22"/>
      <c r="W174" s="22"/>
      <c r="X174" s="22"/>
      <c r="Y174" s="22"/>
      <c r="Z174" s="22"/>
    </row>
    <row r="175" spans="2:26" s="21" customFormat="1" ht="57">
      <c r="B175" s="15" t="s">
        <v>416</v>
      </c>
      <c r="C175" s="15" t="s">
        <v>51</v>
      </c>
      <c r="D175" s="15">
        <v>3745</v>
      </c>
      <c r="E175" s="15">
        <v>2015</v>
      </c>
      <c r="F175" s="16" t="s">
        <v>443</v>
      </c>
      <c r="G175" s="15" t="s">
        <v>46</v>
      </c>
      <c r="H175" s="29" t="s">
        <v>184</v>
      </c>
      <c r="I175" s="16" t="s">
        <v>444</v>
      </c>
      <c r="J175" s="18" t="s">
        <v>49</v>
      </c>
      <c r="K175" s="18" t="s">
        <v>49</v>
      </c>
      <c r="L175" s="18" t="s">
        <v>49</v>
      </c>
      <c r="M175" s="19" t="s">
        <v>77</v>
      </c>
      <c r="N175" s="20"/>
      <c r="P175" s="22"/>
      <c r="Q175" s="22"/>
      <c r="R175" s="22"/>
      <c r="S175" s="22"/>
      <c r="T175" s="22"/>
      <c r="U175" s="22"/>
      <c r="V175" s="22"/>
      <c r="W175" s="22"/>
      <c r="X175" s="22"/>
      <c r="Y175" s="22"/>
      <c r="Z175" s="22"/>
    </row>
    <row r="176" spans="2:26" s="21" customFormat="1" ht="57">
      <c r="B176" s="15" t="s">
        <v>416</v>
      </c>
      <c r="C176" s="15" t="s">
        <v>51</v>
      </c>
      <c r="D176" s="15">
        <v>4927</v>
      </c>
      <c r="E176" s="15">
        <v>2016</v>
      </c>
      <c r="F176" s="16" t="s">
        <v>445</v>
      </c>
      <c r="G176" s="15" t="s">
        <v>46</v>
      </c>
      <c r="H176" s="15" t="s">
        <v>58</v>
      </c>
      <c r="I176" s="16" t="s">
        <v>446</v>
      </c>
      <c r="J176" s="18" t="s">
        <v>49</v>
      </c>
      <c r="K176" s="18" t="s">
        <v>49</v>
      </c>
      <c r="L176" s="18" t="s">
        <v>49</v>
      </c>
      <c r="M176" s="19" t="s">
        <v>139</v>
      </c>
      <c r="N176" s="20"/>
      <c r="P176" s="22"/>
      <c r="Q176" s="22"/>
      <c r="R176" s="22"/>
      <c r="S176" s="22"/>
      <c r="T176" s="22"/>
      <c r="U176" s="22"/>
      <c r="V176" s="22"/>
      <c r="W176" s="22"/>
      <c r="X176" s="22"/>
      <c r="Y176" s="22"/>
      <c r="Z176" s="22"/>
    </row>
    <row r="177" spans="2:26" s="21" customFormat="1" ht="71.25">
      <c r="B177" s="15" t="s">
        <v>416</v>
      </c>
      <c r="C177" s="15" t="s">
        <v>44</v>
      </c>
      <c r="D177" s="15">
        <v>52</v>
      </c>
      <c r="E177" s="15">
        <v>2017</v>
      </c>
      <c r="F177" s="16" t="s">
        <v>447</v>
      </c>
      <c r="G177" s="15" t="s">
        <v>448</v>
      </c>
      <c r="H177" s="15" t="s">
        <v>58</v>
      </c>
      <c r="I177" s="25" t="s">
        <v>449</v>
      </c>
      <c r="J177" s="18" t="s">
        <v>49</v>
      </c>
      <c r="K177" s="18" t="s">
        <v>49</v>
      </c>
      <c r="L177" s="18" t="s">
        <v>49</v>
      </c>
      <c r="M177" s="19" t="s">
        <v>77</v>
      </c>
      <c r="N177" s="20"/>
      <c r="P177" s="22"/>
      <c r="Q177" s="22"/>
      <c r="R177" s="22"/>
      <c r="S177" s="22"/>
      <c r="T177" s="22"/>
      <c r="U177" s="22"/>
      <c r="V177" s="22"/>
      <c r="W177" s="22"/>
      <c r="X177" s="22"/>
      <c r="Y177" s="22"/>
      <c r="Z177" s="22"/>
    </row>
    <row r="178" spans="2:26" s="21" customFormat="1" ht="156.75">
      <c r="B178" s="15" t="s">
        <v>416</v>
      </c>
      <c r="C178" s="15" t="s">
        <v>51</v>
      </c>
      <c r="D178" s="15">
        <v>1796</v>
      </c>
      <c r="E178" s="15">
        <v>2018</v>
      </c>
      <c r="F178" s="16" t="s">
        <v>450</v>
      </c>
      <c r="G178" s="15" t="s">
        <v>46</v>
      </c>
      <c r="H178" s="15" t="s">
        <v>167</v>
      </c>
      <c r="I178" s="25" t="s">
        <v>451</v>
      </c>
      <c r="J178" s="18" t="s">
        <v>49</v>
      </c>
      <c r="K178" s="18" t="s">
        <v>49</v>
      </c>
      <c r="L178" s="18" t="s">
        <v>49</v>
      </c>
      <c r="M178" s="19" t="s">
        <v>77</v>
      </c>
      <c r="N178" s="20"/>
      <c r="P178" s="22"/>
      <c r="Q178" s="22"/>
      <c r="R178" s="22"/>
      <c r="S178" s="22"/>
      <c r="T178" s="22"/>
      <c r="U178" s="22"/>
      <c r="V178" s="22"/>
      <c r="W178" s="22"/>
      <c r="X178" s="22"/>
      <c r="Y178" s="22"/>
      <c r="Z178" s="22"/>
    </row>
    <row r="179" spans="2:26" s="21" customFormat="1" ht="42.75">
      <c r="B179" s="15" t="s">
        <v>416</v>
      </c>
      <c r="C179" s="15" t="s">
        <v>51</v>
      </c>
      <c r="D179" s="15">
        <v>312</v>
      </c>
      <c r="E179" s="15">
        <v>2019</v>
      </c>
      <c r="F179" s="16" t="s">
        <v>452</v>
      </c>
      <c r="G179" s="15" t="s">
        <v>46</v>
      </c>
      <c r="H179" s="15" t="s">
        <v>83</v>
      </c>
      <c r="I179" s="25" t="s">
        <v>453</v>
      </c>
      <c r="J179" s="18" t="s">
        <v>49</v>
      </c>
      <c r="K179" s="18" t="s">
        <v>49</v>
      </c>
      <c r="L179" s="18" t="s">
        <v>49</v>
      </c>
      <c r="M179" s="19" t="s">
        <v>77</v>
      </c>
      <c r="N179" s="20"/>
      <c r="P179" s="22"/>
      <c r="Q179" s="22"/>
      <c r="R179" s="22"/>
      <c r="S179" s="22"/>
      <c r="T179" s="22"/>
      <c r="U179" s="22"/>
      <c r="V179" s="22"/>
      <c r="W179" s="22"/>
      <c r="X179" s="22"/>
      <c r="Y179" s="22"/>
      <c r="Z179" s="22"/>
    </row>
    <row r="180" spans="2:26" s="21" customFormat="1" ht="57">
      <c r="B180" s="15" t="s">
        <v>416</v>
      </c>
      <c r="C180" s="15" t="s">
        <v>177</v>
      </c>
      <c r="D180" s="15">
        <v>72</v>
      </c>
      <c r="E180" s="15">
        <v>2021</v>
      </c>
      <c r="F180" s="25" t="s">
        <v>454</v>
      </c>
      <c r="G180" s="24" t="s">
        <v>46</v>
      </c>
      <c r="H180" s="15" t="s">
        <v>167</v>
      </c>
      <c r="I180" s="25" t="s">
        <v>455</v>
      </c>
      <c r="J180" s="18" t="s">
        <v>49</v>
      </c>
      <c r="K180" s="18" t="s">
        <v>49</v>
      </c>
      <c r="L180" s="18" t="s">
        <v>49</v>
      </c>
      <c r="M180" s="19" t="s">
        <v>77</v>
      </c>
      <c r="N180" s="20"/>
      <c r="P180" s="22"/>
      <c r="Q180" s="22"/>
      <c r="R180" s="22"/>
      <c r="S180" s="22"/>
      <c r="T180" s="22"/>
      <c r="U180" s="22"/>
      <c r="V180" s="22"/>
      <c r="W180" s="22"/>
      <c r="X180" s="22"/>
      <c r="Y180" s="22"/>
      <c r="Z180" s="22"/>
    </row>
    <row r="181" spans="2:26" s="21" customFormat="1" ht="42.75">
      <c r="B181" s="15" t="s">
        <v>416</v>
      </c>
      <c r="C181" s="15" t="s">
        <v>177</v>
      </c>
      <c r="D181" s="15">
        <v>72</v>
      </c>
      <c r="E181" s="15">
        <v>2021</v>
      </c>
      <c r="F181" s="25" t="s">
        <v>454</v>
      </c>
      <c r="G181" s="24" t="s">
        <v>46</v>
      </c>
      <c r="H181" s="15" t="s">
        <v>167</v>
      </c>
      <c r="I181" s="25" t="s">
        <v>456</v>
      </c>
      <c r="J181" s="18" t="s">
        <v>49</v>
      </c>
      <c r="K181" s="18" t="s">
        <v>49</v>
      </c>
      <c r="L181" s="18" t="s">
        <v>49</v>
      </c>
      <c r="M181" s="19" t="s">
        <v>71</v>
      </c>
      <c r="N181" s="20"/>
      <c r="P181" s="22"/>
      <c r="Q181" s="22"/>
      <c r="R181" s="22"/>
      <c r="S181" s="22"/>
      <c r="T181" s="22"/>
      <c r="U181" s="22"/>
      <c r="V181" s="22"/>
      <c r="W181" s="22"/>
      <c r="X181" s="22"/>
      <c r="Y181" s="22"/>
      <c r="Z181" s="22"/>
    </row>
    <row r="182" spans="2:26" s="21" customFormat="1" ht="42.75">
      <c r="B182" s="15" t="s">
        <v>416</v>
      </c>
      <c r="C182" s="15" t="s">
        <v>156</v>
      </c>
      <c r="D182" s="15">
        <v>754</v>
      </c>
      <c r="E182" s="15">
        <v>2021</v>
      </c>
      <c r="F182" s="25" t="s">
        <v>457</v>
      </c>
      <c r="G182" s="24" t="s">
        <v>53</v>
      </c>
      <c r="H182" s="15" t="s">
        <v>58</v>
      </c>
      <c r="I182" s="25" t="s">
        <v>458</v>
      </c>
      <c r="J182" s="18" t="s">
        <v>49</v>
      </c>
      <c r="K182" s="18" t="s">
        <v>49</v>
      </c>
      <c r="L182" s="18" t="s">
        <v>49</v>
      </c>
      <c r="M182" s="19" t="s">
        <v>139</v>
      </c>
      <c r="N182" s="20"/>
      <c r="P182" s="22"/>
      <c r="Q182" s="22"/>
      <c r="R182" s="22"/>
      <c r="S182" s="22"/>
      <c r="T182" s="22"/>
      <c r="U182" s="22"/>
      <c r="V182" s="22"/>
      <c r="W182" s="22"/>
      <c r="X182" s="22"/>
      <c r="Y182" s="22"/>
      <c r="Z182" s="22"/>
    </row>
    <row r="183" spans="2:26" s="21" customFormat="1" ht="42.75">
      <c r="B183" s="15" t="s">
        <v>459</v>
      </c>
      <c r="C183" s="15" t="s">
        <v>51</v>
      </c>
      <c r="D183" s="15">
        <v>2423</v>
      </c>
      <c r="E183" s="15">
        <v>2018</v>
      </c>
      <c r="F183" s="25" t="s">
        <v>460</v>
      </c>
      <c r="G183" s="15" t="s">
        <v>53</v>
      </c>
      <c r="H183" s="15" t="s">
        <v>461</v>
      </c>
      <c r="I183" s="25" t="s">
        <v>460</v>
      </c>
      <c r="J183" s="18" t="s">
        <v>49</v>
      </c>
      <c r="K183" s="18"/>
      <c r="L183" s="18"/>
      <c r="M183" s="19" t="s">
        <v>50</v>
      </c>
      <c r="N183" s="20"/>
      <c r="P183" s="22"/>
      <c r="Q183" s="22"/>
      <c r="R183" s="22"/>
      <c r="S183" s="22"/>
      <c r="T183" s="22"/>
      <c r="U183" s="22"/>
      <c r="V183" s="22"/>
      <c r="W183" s="22"/>
      <c r="X183" s="22"/>
      <c r="Y183" s="22"/>
      <c r="Z183" s="22"/>
    </row>
    <row r="184" spans="2:26" s="21" customFormat="1" ht="85.5">
      <c r="B184" s="15" t="s">
        <v>462</v>
      </c>
      <c r="C184" s="15" t="s">
        <v>463</v>
      </c>
      <c r="D184" s="15">
        <v>1035</v>
      </c>
      <c r="E184" s="15">
        <v>2015</v>
      </c>
      <c r="F184" s="16" t="s">
        <v>464</v>
      </c>
      <c r="G184" s="15" t="s">
        <v>465</v>
      </c>
      <c r="H184" s="15" t="s">
        <v>461</v>
      </c>
      <c r="I184" s="25" t="s">
        <v>466</v>
      </c>
      <c r="J184" s="18" t="s">
        <v>49</v>
      </c>
      <c r="K184" s="18" t="s">
        <v>49</v>
      </c>
      <c r="L184" s="18" t="s">
        <v>49</v>
      </c>
      <c r="M184" s="19" t="s">
        <v>77</v>
      </c>
      <c r="N184" s="20"/>
      <c r="P184" s="22"/>
      <c r="Q184" s="22"/>
      <c r="R184" s="22"/>
      <c r="S184" s="22"/>
      <c r="T184" s="22"/>
      <c r="U184" s="22"/>
      <c r="V184" s="22"/>
      <c r="W184" s="22"/>
      <c r="X184" s="22"/>
      <c r="Y184" s="22"/>
      <c r="Z184" s="22"/>
    </row>
    <row r="185" spans="2:26" s="21" customFormat="1" ht="42.75">
      <c r="B185" s="15" t="s">
        <v>462</v>
      </c>
      <c r="C185" s="15" t="s">
        <v>177</v>
      </c>
      <c r="D185" s="15">
        <v>26</v>
      </c>
      <c r="E185" s="15">
        <v>2018</v>
      </c>
      <c r="F185" s="16" t="s">
        <v>467</v>
      </c>
      <c r="G185" s="15" t="s">
        <v>46</v>
      </c>
      <c r="H185" s="15" t="s">
        <v>58</v>
      </c>
      <c r="I185" s="25" t="s">
        <v>468</v>
      </c>
      <c r="J185" s="18" t="s">
        <v>49</v>
      </c>
      <c r="K185" s="18" t="s">
        <v>49</v>
      </c>
      <c r="L185" s="18" t="s">
        <v>49</v>
      </c>
      <c r="M185" s="19" t="s">
        <v>77</v>
      </c>
      <c r="N185" s="20"/>
      <c r="P185" s="22"/>
      <c r="Q185" s="22"/>
      <c r="R185" s="22"/>
      <c r="S185" s="22"/>
      <c r="T185" s="22"/>
      <c r="U185" s="22"/>
      <c r="V185" s="22"/>
      <c r="W185" s="22"/>
      <c r="X185" s="22"/>
      <c r="Y185" s="22"/>
      <c r="Z185" s="22"/>
    </row>
    <row r="186" spans="2:26" s="21" customFormat="1" ht="42.75">
      <c r="B186" s="15" t="s">
        <v>462</v>
      </c>
      <c r="C186" s="15" t="s">
        <v>156</v>
      </c>
      <c r="D186" s="15">
        <v>2945</v>
      </c>
      <c r="E186" s="15">
        <v>2019</v>
      </c>
      <c r="F186" s="16" t="s">
        <v>469</v>
      </c>
      <c r="G186" s="15" t="s">
        <v>53</v>
      </c>
      <c r="H186" s="15" t="s">
        <v>167</v>
      </c>
      <c r="I186" s="25" t="s">
        <v>470</v>
      </c>
      <c r="J186" s="18" t="s">
        <v>49</v>
      </c>
      <c r="K186" s="18" t="s">
        <v>49</v>
      </c>
      <c r="L186" s="18" t="s">
        <v>49</v>
      </c>
      <c r="M186" s="19" t="s">
        <v>471</v>
      </c>
      <c r="N186" s="20"/>
      <c r="P186" s="22"/>
      <c r="Q186" s="22"/>
      <c r="R186" s="22"/>
      <c r="S186" s="22"/>
      <c r="T186" s="22"/>
      <c r="U186" s="22"/>
      <c r="V186" s="22"/>
      <c r="W186" s="22"/>
      <c r="X186" s="22"/>
      <c r="Y186" s="22"/>
      <c r="Z186" s="22"/>
    </row>
    <row r="187" spans="2:26" s="21" customFormat="1" ht="42.75">
      <c r="B187" s="15" t="s">
        <v>462</v>
      </c>
      <c r="C187" s="15" t="s">
        <v>245</v>
      </c>
      <c r="D187" s="15">
        <v>13</v>
      </c>
      <c r="E187" s="15">
        <v>2020</v>
      </c>
      <c r="F187" s="16" t="s">
        <v>472</v>
      </c>
      <c r="G187" s="15" t="s">
        <v>473</v>
      </c>
      <c r="H187" s="15" t="s">
        <v>261</v>
      </c>
      <c r="I187" s="25" t="s">
        <v>474</v>
      </c>
      <c r="J187" s="18" t="s">
        <v>49</v>
      </c>
      <c r="K187" s="18" t="s">
        <v>49</v>
      </c>
      <c r="L187" s="18" t="s">
        <v>49</v>
      </c>
      <c r="M187" s="19" t="s">
        <v>50</v>
      </c>
      <c r="N187" s="20"/>
      <c r="P187" s="22"/>
      <c r="Q187" s="22"/>
      <c r="R187" s="22"/>
      <c r="S187" s="22"/>
      <c r="T187" s="22"/>
      <c r="U187" s="22"/>
      <c r="V187" s="22"/>
      <c r="W187" s="22"/>
      <c r="X187" s="22"/>
      <c r="Y187" s="22"/>
      <c r="Z187" s="22"/>
    </row>
    <row r="188" spans="2:26" s="21" customFormat="1" ht="57">
      <c r="B188" s="15" t="s">
        <v>462</v>
      </c>
      <c r="C188" s="15" t="s">
        <v>245</v>
      </c>
      <c r="D188" s="15">
        <v>63</v>
      </c>
      <c r="E188" s="15">
        <v>2020</v>
      </c>
      <c r="F188" s="16" t="s">
        <v>475</v>
      </c>
      <c r="G188" s="15" t="s">
        <v>46</v>
      </c>
      <c r="H188" s="15" t="s">
        <v>261</v>
      </c>
      <c r="I188" s="25" t="s">
        <v>476</v>
      </c>
      <c r="J188" s="18" t="s">
        <v>49</v>
      </c>
      <c r="K188" s="18" t="s">
        <v>49</v>
      </c>
      <c r="L188" s="18" t="s">
        <v>49</v>
      </c>
      <c r="M188" s="19" t="s">
        <v>139</v>
      </c>
      <c r="N188" s="20"/>
      <c r="P188" s="22"/>
      <c r="Q188" s="22"/>
      <c r="R188" s="22"/>
      <c r="S188" s="22"/>
      <c r="T188" s="22"/>
      <c r="U188" s="22"/>
      <c r="V188" s="22"/>
      <c r="W188" s="22"/>
      <c r="X188" s="22"/>
      <c r="Y188" s="22"/>
      <c r="Z188" s="22"/>
    </row>
    <row r="189" spans="2:26" s="21" customFormat="1" ht="85.5">
      <c r="B189" s="15" t="s">
        <v>462</v>
      </c>
      <c r="C189" s="15" t="s">
        <v>245</v>
      </c>
      <c r="D189" s="15">
        <v>14</v>
      </c>
      <c r="E189" s="15">
        <v>2021</v>
      </c>
      <c r="F189" s="16" t="s">
        <v>477</v>
      </c>
      <c r="G189" s="15" t="s">
        <v>46</v>
      </c>
      <c r="H189" s="15" t="s">
        <v>261</v>
      </c>
      <c r="I189" s="25" t="s">
        <v>478</v>
      </c>
      <c r="J189" s="18" t="s">
        <v>49</v>
      </c>
      <c r="K189" s="18" t="s">
        <v>49</v>
      </c>
      <c r="L189" s="18" t="s">
        <v>49</v>
      </c>
      <c r="M189" s="19" t="s">
        <v>46</v>
      </c>
      <c r="N189" s="20"/>
      <c r="P189" s="22"/>
      <c r="Q189" s="22"/>
      <c r="R189" s="22"/>
      <c r="S189" s="22"/>
      <c r="T189" s="22"/>
      <c r="U189" s="22"/>
      <c r="V189" s="22"/>
      <c r="W189" s="22"/>
      <c r="X189" s="22"/>
      <c r="Y189" s="22"/>
      <c r="Z189" s="22"/>
    </row>
    <row r="190" spans="2:26" s="21" customFormat="1" ht="28.5">
      <c r="B190" s="15" t="s">
        <v>479</v>
      </c>
      <c r="C190" s="15" t="s">
        <v>44</v>
      </c>
      <c r="D190" s="15">
        <v>1833</v>
      </c>
      <c r="E190" s="15">
        <v>2016</v>
      </c>
      <c r="F190" s="16" t="s">
        <v>480</v>
      </c>
      <c r="G190" s="15" t="s">
        <v>448</v>
      </c>
      <c r="H190" s="15" t="s">
        <v>58</v>
      </c>
      <c r="I190" s="25" t="s">
        <v>481</v>
      </c>
      <c r="J190" s="18" t="s">
        <v>49</v>
      </c>
      <c r="K190" s="18" t="s">
        <v>49</v>
      </c>
      <c r="L190" s="18" t="s">
        <v>49</v>
      </c>
      <c r="M190" s="19" t="s">
        <v>77</v>
      </c>
      <c r="N190" s="20"/>
      <c r="P190" s="22"/>
      <c r="Q190" s="22"/>
      <c r="R190" s="22"/>
      <c r="S190" s="22"/>
      <c r="T190" s="22"/>
      <c r="U190" s="22"/>
      <c r="V190" s="22"/>
      <c r="W190" s="22"/>
      <c r="X190" s="22"/>
      <c r="Y190" s="22"/>
      <c r="Z190" s="22"/>
    </row>
    <row r="191" spans="2:26" s="21" customFormat="1" ht="99.75">
      <c r="B191" s="15" t="s">
        <v>479</v>
      </c>
      <c r="C191" s="15" t="s">
        <v>44</v>
      </c>
      <c r="D191" s="15">
        <v>1818</v>
      </c>
      <c r="E191" s="15">
        <v>2019</v>
      </c>
      <c r="F191" s="16" t="s">
        <v>482</v>
      </c>
      <c r="G191" s="15" t="s">
        <v>53</v>
      </c>
      <c r="H191" s="15" t="s">
        <v>58</v>
      </c>
      <c r="I191" s="25" t="s">
        <v>483</v>
      </c>
      <c r="J191" s="18" t="s">
        <v>49</v>
      </c>
      <c r="K191" s="18" t="s">
        <v>49</v>
      </c>
      <c r="L191" s="18" t="s">
        <v>49</v>
      </c>
      <c r="M191" s="19" t="s">
        <v>77</v>
      </c>
      <c r="N191" s="20"/>
      <c r="P191" s="22"/>
      <c r="Q191" s="22"/>
      <c r="R191" s="22"/>
      <c r="S191" s="22"/>
      <c r="T191" s="22"/>
      <c r="U191" s="22"/>
      <c r="V191" s="22"/>
      <c r="W191" s="22"/>
      <c r="X191" s="22"/>
      <c r="Y191" s="22"/>
      <c r="Z191" s="22"/>
    </row>
    <row r="192" spans="2:26" s="21" customFormat="1" ht="85.5">
      <c r="B192" s="15" t="s">
        <v>479</v>
      </c>
      <c r="C192" s="15" t="s">
        <v>51</v>
      </c>
      <c r="D192" s="15">
        <v>2389</v>
      </c>
      <c r="E192" s="15">
        <v>2019</v>
      </c>
      <c r="F192" s="16" t="s">
        <v>484</v>
      </c>
      <c r="G192" s="15" t="s">
        <v>53</v>
      </c>
      <c r="H192" s="15" t="s">
        <v>58</v>
      </c>
      <c r="I192" s="25" t="s">
        <v>485</v>
      </c>
      <c r="J192" s="18" t="s">
        <v>49</v>
      </c>
      <c r="K192" s="18" t="s">
        <v>49</v>
      </c>
      <c r="L192" s="18" t="s">
        <v>49</v>
      </c>
      <c r="M192" s="19" t="s">
        <v>77</v>
      </c>
      <c r="N192" s="20"/>
      <c r="P192" s="22"/>
      <c r="Q192" s="22"/>
      <c r="R192" s="22"/>
      <c r="S192" s="22"/>
      <c r="T192" s="22"/>
      <c r="U192" s="22"/>
      <c r="V192" s="22"/>
      <c r="W192" s="22"/>
      <c r="X192" s="22"/>
      <c r="Y192" s="22"/>
      <c r="Z192" s="22"/>
    </row>
    <row r="193" spans="2:26" s="21" customFormat="1" ht="42.75">
      <c r="B193" s="15" t="s">
        <v>479</v>
      </c>
      <c r="C193" s="15" t="s">
        <v>51</v>
      </c>
      <c r="D193" s="15">
        <v>2654</v>
      </c>
      <c r="E193" s="15">
        <v>2019</v>
      </c>
      <c r="F193" s="16" t="s">
        <v>486</v>
      </c>
      <c r="G193" s="15" t="s">
        <v>53</v>
      </c>
      <c r="H193" s="15" t="s">
        <v>167</v>
      </c>
      <c r="I193" s="25" t="s">
        <v>487</v>
      </c>
      <c r="J193" s="18" t="s">
        <v>49</v>
      </c>
      <c r="K193" s="18" t="s">
        <v>49</v>
      </c>
      <c r="L193" s="18" t="s">
        <v>49</v>
      </c>
      <c r="M193" s="19" t="s">
        <v>77</v>
      </c>
      <c r="N193" s="20"/>
      <c r="P193" s="22"/>
      <c r="Q193" s="22"/>
      <c r="R193" s="22"/>
      <c r="S193" s="22"/>
      <c r="T193" s="22"/>
      <c r="U193" s="22"/>
      <c r="V193" s="22"/>
      <c r="W193" s="22"/>
      <c r="X193" s="22"/>
      <c r="Y193" s="22"/>
      <c r="Z193" s="22"/>
    </row>
    <row r="194" spans="2:26" s="21" customFormat="1" ht="42.75">
      <c r="B194" s="15" t="s">
        <v>488</v>
      </c>
      <c r="C194" s="15" t="s">
        <v>72</v>
      </c>
      <c r="D194" s="15">
        <v>9</v>
      </c>
      <c r="E194" s="15">
        <v>1979</v>
      </c>
      <c r="F194" s="17" t="s">
        <v>266</v>
      </c>
      <c r="G194" s="15" t="s">
        <v>74</v>
      </c>
      <c r="H194" s="15">
        <v>108</v>
      </c>
      <c r="I194" s="17" t="s">
        <v>489</v>
      </c>
      <c r="J194" s="18" t="s">
        <v>49</v>
      </c>
      <c r="K194" s="18" t="s">
        <v>49</v>
      </c>
      <c r="L194" s="18" t="s">
        <v>49</v>
      </c>
      <c r="M194" s="19" t="s">
        <v>50</v>
      </c>
      <c r="N194" s="20"/>
      <c r="P194" s="22"/>
      <c r="Q194" s="22"/>
      <c r="R194" s="22"/>
      <c r="S194" s="22"/>
      <c r="T194" s="22"/>
      <c r="U194" s="22"/>
      <c r="V194" s="22"/>
      <c r="W194" s="22"/>
      <c r="X194" s="22"/>
      <c r="Y194" s="22"/>
      <c r="Z194" s="22"/>
    </row>
    <row r="195" spans="2:26" s="21" customFormat="1" ht="42.75">
      <c r="B195" s="15" t="s">
        <v>488</v>
      </c>
      <c r="C195" s="15" t="s">
        <v>51</v>
      </c>
      <c r="D195" s="15">
        <v>2400</v>
      </c>
      <c r="E195" s="15">
        <v>1979</v>
      </c>
      <c r="F195" s="17" t="s">
        <v>164</v>
      </c>
      <c r="G195" s="15" t="s">
        <v>46</v>
      </c>
      <c r="H195" s="15">
        <v>63</v>
      </c>
      <c r="I195" s="17" t="s">
        <v>490</v>
      </c>
      <c r="J195" s="18" t="s">
        <v>49</v>
      </c>
      <c r="K195" s="18" t="s">
        <v>49</v>
      </c>
      <c r="L195" s="18" t="s">
        <v>49</v>
      </c>
      <c r="M195" s="19" t="s">
        <v>50</v>
      </c>
      <c r="N195" s="20"/>
      <c r="P195" s="22"/>
      <c r="Q195" s="22"/>
      <c r="R195" s="22"/>
      <c r="S195" s="22"/>
      <c r="T195" s="22"/>
      <c r="U195" s="22"/>
      <c r="V195" s="22"/>
      <c r="W195" s="22"/>
      <c r="X195" s="22"/>
      <c r="Y195" s="22"/>
      <c r="Z195" s="22"/>
    </row>
    <row r="196" spans="2:26" s="21" customFormat="1" ht="57">
      <c r="B196" s="15" t="s">
        <v>488</v>
      </c>
      <c r="C196" s="15" t="s">
        <v>51</v>
      </c>
      <c r="D196" s="15">
        <v>2400</v>
      </c>
      <c r="E196" s="15">
        <v>1979</v>
      </c>
      <c r="F196" s="17" t="s">
        <v>164</v>
      </c>
      <c r="G196" s="15" t="s">
        <v>46</v>
      </c>
      <c r="H196" s="15">
        <v>64</v>
      </c>
      <c r="I196" s="17" t="s">
        <v>491</v>
      </c>
      <c r="J196" s="18" t="s">
        <v>49</v>
      </c>
      <c r="K196" s="18" t="s">
        <v>49</v>
      </c>
      <c r="L196" s="18" t="s">
        <v>49</v>
      </c>
      <c r="M196" s="19" t="s">
        <v>50</v>
      </c>
      <c r="N196" s="20"/>
      <c r="P196" s="22"/>
      <c r="Q196" s="22"/>
      <c r="R196" s="22"/>
      <c r="S196" s="22"/>
      <c r="T196" s="22"/>
      <c r="U196" s="22"/>
      <c r="V196" s="22"/>
      <c r="W196" s="22"/>
      <c r="X196" s="22"/>
      <c r="Y196" s="22"/>
      <c r="Z196" s="22"/>
    </row>
    <row r="197" spans="2:26" s="21" customFormat="1" ht="42.75">
      <c r="B197" s="15" t="s">
        <v>492</v>
      </c>
      <c r="C197" s="15" t="s">
        <v>72</v>
      </c>
      <c r="D197" s="15">
        <v>9</v>
      </c>
      <c r="E197" s="15">
        <v>1979</v>
      </c>
      <c r="F197" s="17" t="s">
        <v>266</v>
      </c>
      <c r="G197" s="15" t="s">
        <v>74</v>
      </c>
      <c r="H197" s="15" t="s">
        <v>493</v>
      </c>
      <c r="I197" s="17" t="s">
        <v>494</v>
      </c>
      <c r="J197" s="18" t="s">
        <v>49</v>
      </c>
      <c r="K197" s="18" t="s">
        <v>49</v>
      </c>
      <c r="L197" s="18" t="s">
        <v>49</v>
      </c>
      <c r="M197" s="19" t="s">
        <v>50</v>
      </c>
      <c r="N197" s="20"/>
      <c r="P197" s="22"/>
      <c r="Q197" s="22"/>
      <c r="R197" s="22"/>
      <c r="S197" s="22"/>
      <c r="T197" s="22"/>
      <c r="U197" s="22"/>
      <c r="V197" s="22"/>
      <c r="W197" s="22"/>
      <c r="X197" s="22"/>
      <c r="Y197" s="22"/>
      <c r="Z197" s="22"/>
    </row>
    <row r="198" spans="2:26" s="21" customFormat="1" ht="203.25">
      <c r="B198" s="15" t="s">
        <v>495</v>
      </c>
      <c r="C198" s="15" t="s">
        <v>72</v>
      </c>
      <c r="D198" s="15">
        <v>1221</v>
      </c>
      <c r="E198" s="24">
        <v>2008</v>
      </c>
      <c r="F198" s="16" t="s">
        <v>496</v>
      </c>
      <c r="G198" s="15" t="s">
        <v>74</v>
      </c>
      <c r="H198" s="15" t="s">
        <v>497</v>
      </c>
      <c r="I198" s="25" t="s">
        <v>498</v>
      </c>
      <c r="J198" s="18" t="s">
        <v>49</v>
      </c>
      <c r="K198" s="18"/>
      <c r="L198" s="18"/>
      <c r="M198" s="19" t="s">
        <v>50</v>
      </c>
      <c r="N198" s="20"/>
      <c r="P198" s="22"/>
      <c r="Q198" s="22"/>
      <c r="R198" s="22"/>
      <c r="S198" s="22"/>
      <c r="T198" s="22"/>
      <c r="U198" s="22"/>
      <c r="V198" s="22"/>
      <c r="W198" s="22"/>
      <c r="X198" s="22"/>
      <c r="Y198" s="22"/>
      <c r="Z198" s="22"/>
    </row>
    <row r="199" spans="2:26" s="21" customFormat="1" ht="42.75">
      <c r="B199" s="15" t="s">
        <v>495</v>
      </c>
      <c r="C199" s="15" t="s">
        <v>72</v>
      </c>
      <c r="D199" s="15">
        <v>1221</v>
      </c>
      <c r="E199" s="24">
        <v>2008</v>
      </c>
      <c r="F199" s="16" t="s">
        <v>496</v>
      </c>
      <c r="G199" s="15" t="s">
        <v>74</v>
      </c>
      <c r="H199" s="15">
        <v>6</v>
      </c>
      <c r="I199" s="25" t="s">
        <v>499</v>
      </c>
      <c r="J199" s="18" t="s">
        <v>49</v>
      </c>
      <c r="K199" s="18"/>
      <c r="L199" s="18"/>
      <c r="M199" s="19" t="s">
        <v>50</v>
      </c>
      <c r="N199" s="20"/>
      <c r="P199" s="22"/>
      <c r="Q199" s="22"/>
      <c r="R199" s="22"/>
      <c r="S199" s="22"/>
      <c r="T199" s="22"/>
      <c r="U199" s="22"/>
      <c r="V199" s="22"/>
      <c r="W199" s="22"/>
      <c r="X199" s="22"/>
      <c r="Y199" s="22"/>
      <c r="Z199" s="22"/>
    </row>
    <row r="200" spans="2:26" s="21" customFormat="1" ht="28.5">
      <c r="B200" s="15" t="s">
        <v>495</v>
      </c>
      <c r="C200" s="15" t="s">
        <v>72</v>
      </c>
      <c r="D200" s="15">
        <v>1221</v>
      </c>
      <c r="E200" s="24">
        <v>2008</v>
      </c>
      <c r="F200" s="16" t="s">
        <v>496</v>
      </c>
      <c r="G200" s="15" t="s">
        <v>74</v>
      </c>
      <c r="H200" s="15">
        <v>6</v>
      </c>
      <c r="I200" s="25" t="s">
        <v>500</v>
      </c>
      <c r="J200" s="18" t="s">
        <v>49</v>
      </c>
      <c r="K200" s="18"/>
      <c r="L200" s="18"/>
      <c r="M200" s="19" t="s">
        <v>50</v>
      </c>
      <c r="N200" s="20"/>
      <c r="P200" s="22"/>
      <c r="Q200" s="22"/>
      <c r="R200" s="22"/>
      <c r="S200" s="22"/>
      <c r="T200" s="22"/>
      <c r="U200" s="22"/>
      <c r="V200" s="22"/>
      <c r="W200" s="22"/>
      <c r="X200" s="22"/>
      <c r="Y200" s="22"/>
      <c r="Z200" s="22"/>
    </row>
    <row r="201" spans="2:26" s="21" customFormat="1" ht="28.5">
      <c r="B201" s="15" t="s">
        <v>495</v>
      </c>
      <c r="C201" s="15" t="s">
        <v>72</v>
      </c>
      <c r="D201" s="15">
        <v>1221</v>
      </c>
      <c r="E201" s="24">
        <v>2008</v>
      </c>
      <c r="F201" s="16" t="s">
        <v>496</v>
      </c>
      <c r="G201" s="15" t="s">
        <v>74</v>
      </c>
      <c r="H201" s="15">
        <v>6</v>
      </c>
      <c r="I201" s="25" t="s">
        <v>501</v>
      </c>
      <c r="J201" s="18" t="s">
        <v>49</v>
      </c>
      <c r="K201" s="18"/>
      <c r="L201" s="18"/>
      <c r="M201" s="19" t="s">
        <v>50</v>
      </c>
      <c r="N201" s="20"/>
      <c r="P201" s="22"/>
      <c r="Q201" s="22"/>
      <c r="R201" s="22"/>
      <c r="S201" s="22"/>
      <c r="T201" s="22"/>
      <c r="U201" s="22"/>
      <c r="V201" s="22"/>
      <c r="W201" s="22"/>
      <c r="X201" s="22"/>
      <c r="Y201" s="22"/>
      <c r="Z201" s="22"/>
    </row>
    <row r="202" spans="2:26" s="21" customFormat="1" ht="28.5">
      <c r="B202" s="15" t="s">
        <v>495</v>
      </c>
      <c r="C202" s="15" t="s">
        <v>72</v>
      </c>
      <c r="D202" s="15">
        <v>1221</v>
      </c>
      <c r="E202" s="24">
        <v>2008</v>
      </c>
      <c r="F202" s="16" t="s">
        <v>496</v>
      </c>
      <c r="G202" s="15" t="s">
        <v>74</v>
      </c>
      <c r="H202" s="15">
        <v>6</v>
      </c>
      <c r="I202" s="25" t="s">
        <v>502</v>
      </c>
      <c r="J202" s="18" t="s">
        <v>49</v>
      </c>
      <c r="K202" s="18"/>
      <c r="L202" s="18"/>
      <c r="M202" s="19" t="s">
        <v>50</v>
      </c>
      <c r="N202" s="20"/>
      <c r="P202" s="22"/>
      <c r="Q202" s="22"/>
      <c r="R202" s="22"/>
      <c r="S202" s="22"/>
      <c r="T202" s="22"/>
      <c r="U202" s="22"/>
      <c r="V202" s="22"/>
      <c r="W202" s="22"/>
      <c r="X202" s="22"/>
      <c r="Y202" s="22"/>
      <c r="Z202" s="22"/>
    </row>
    <row r="203" spans="2:26" s="21" customFormat="1" ht="28.5">
      <c r="B203" s="15" t="s">
        <v>495</v>
      </c>
      <c r="C203" s="15" t="s">
        <v>72</v>
      </c>
      <c r="D203" s="15">
        <v>1221</v>
      </c>
      <c r="E203" s="24">
        <v>2008</v>
      </c>
      <c r="F203" s="16" t="s">
        <v>496</v>
      </c>
      <c r="G203" s="15" t="s">
        <v>74</v>
      </c>
      <c r="H203" s="15">
        <v>6</v>
      </c>
      <c r="I203" s="25" t="s">
        <v>503</v>
      </c>
      <c r="J203" s="18" t="s">
        <v>49</v>
      </c>
      <c r="K203" s="18"/>
      <c r="L203" s="18"/>
      <c r="M203" s="19" t="s">
        <v>50</v>
      </c>
      <c r="N203" s="20"/>
      <c r="P203" s="22"/>
      <c r="Q203" s="22"/>
      <c r="R203" s="22"/>
      <c r="S203" s="22"/>
      <c r="T203" s="22"/>
      <c r="U203" s="22"/>
      <c r="V203" s="22"/>
      <c r="W203" s="22"/>
      <c r="X203" s="22"/>
      <c r="Y203" s="22"/>
      <c r="Z203" s="22"/>
    </row>
    <row r="204" spans="2:26" s="21" customFormat="1" ht="114">
      <c r="B204" s="15" t="s">
        <v>495</v>
      </c>
      <c r="C204" s="15" t="s">
        <v>72</v>
      </c>
      <c r="D204" s="15">
        <v>1221</v>
      </c>
      <c r="E204" s="24">
        <v>2008</v>
      </c>
      <c r="F204" s="16" t="s">
        <v>496</v>
      </c>
      <c r="G204" s="15" t="s">
        <v>74</v>
      </c>
      <c r="H204" s="15">
        <v>6</v>
      </c>
      <c r="I204" s="25" t="s">
        <v>504</v>
      </c>
      <c r="J204" s="18" t="s">
        <v>49</v>
      </c>
      <c r="K204" s="18"/>
      <c r="L204" s="18"/>
      <c r="M204" s="19" t="s">
        <v>50</v>
      </c>
      <c r="N204" s="20"/>
      <c r="P204" s="22"/>
      <c r="Q204" s="22"/>
      <c r="R204" s="22"/>
      <c r="S204" s="22"/>
      <c r="T204" s="22"/>
      <c r="U204" s="22"/>
      <c r="V204" s="22"/>
      <c r="W204" s="22"/>
      <c r="X204" s="22"/>
      <c r="Y204" s="22"/>
      <c r="Z204" s="22"/>
    </row>
    <row r="205" spans="2:26" s="21" customFormat="1" ht="57">
      <c r="B205" s="15" t="s">
        <v>495</v>
      </c>
      <c r="C205" s="15" t="s">
        <v>72</v>
      </c>
      <c r="D205" s="15">
        <v>1221</v>
      </c>
      <c r="E205" s="24">
        <v>2008</v>
      </c>
      <c r="F205" s="16" t="s">
        <v>496</v>
      </c>
      <c r="G205" s="15" t="s">
        <v>74</v>
      </c>
      <c r="H205" s="15">
        <v>6</v>
      </c>
      <c r="I205" s="25" t="s">
        <v>505</v>
      </c>
      <c r="J205" s="18" t="s">
        <v>49</v>
      </c>
      <c r="K205" s="18"/>
      <c r="L205" s="18"/>
      <c r="M205" s="19" t="s">
        <v>50</v>
      </c>
      <c r="N205" s="20"/>
      <c r="P205" s="22"/>
      <c r="Q205" s="22"/>
      <c r="R205" s="22"/>
      <c r="S205" s="22"/>
      <c r="T205" s="22"/>
      <c r="U205" s="22"/>
      <c r="V205" s="22"/>
      <c r="W205" s="22"/>
      <c r="X205" s="22"/>
      <c r="Y205" s="22"/>
      <c r="Z205" s="22"/>
    </row>
    <row r="206" spans="2:26" s="21" customFormat="1" ht="57">
      <c r="B206" s="15" t="s">
        <v>495</v>
      </c>
      <c r="C206" s="15" t="s">
        <v>72</v>
      </c>
      <c r="D206" s="15">
        <v>1221</v>
      </c>
      <c r="E206" s="24">
        <v>2008</v>
      </c>
      <c r="F206" s="16" t="s">
        <v>496</v>
      </c>
      <c r="G206" s="15" t="s">
        <v>74</v>
      </c>
      <c r="H206" s="15">
        <v>6</v>
      </c>
      <c r="I206" s="25" t="s">
        <v>506</v>
      </c>
      <c r="J206" s="18" t="s">
        <v>49</v>
      </c>
      <c r="K206" s="18"/>
      <c r="L206" s="18"/>
      <c r="M206" s="19" t="s">
        <v>50</v>
      </c>
      <c r="N206" s="20"/>
      <c r="P206" s="22"/>
      <c r="Q206" s="22"/>
      <c r="R206" s="22"/>
      <c r="S206" s="22"/>
      <c r="T206" s="22"/>
      <c r="U206" s="22"/>
      <c r="V206" s="22"/>
      <c r="W206" s="22"/>
      <c r="X206" s="22"/>
      <c r="Y206" s="22"/>
      <c r="Z206" s="22"/>
    </row>
    <row r="207" spans="2:26" s="21" customFormat="1" ht="42.75">
      <c r="B207" s="15" t="s">
        <v>495</v>
      </c>
      <c r="C207" s="15" t="s">
        <v>72</v>
      </c>
      <c r="D207" s="15">
        <v>1221</v>
      </c>
      <c r="E207" s="24">
        <v>2008</v>
      </c>
      <c r="F207" s="16" t="s">
        <v>496</v>
      </c>
      <c r="G207" s="15" t="s">
        <v>74</v>
      </c>
      <c r="H207" s="15">
        <v>6</v>
      </c>
      <c r="I207" s="25" t="s">
        <v>507</v>
      </c>
      <c r="J207" s="18" t="s">
        <v>49</v>
      </c>
      <c r="K207" s="18"/>
      <c r="L207" s="18"/>
      <c r="M207" s="19" t="s">
        <v>50</v>
      </c>
      <c r="N207" s="20"/>
      <c r="P207" s="22"/>
      <c r="Q207" s="22"/>
      <c r="R207" s="22"/>
      <c r="S207" s="22"/>
      <c r="T207" s="22"/>
      <c r="U207" s="22"/>
      <c r="V207" s="22"/>
      <c r="W207" s="22"/>
      <c r="X207" s="22"/>
      <c r="Y207" s="22"/>
      <c r="Z207" s="22"/>
    </row>
    <row r="208" spans="2:26" s="21" customFormat="1" ht="42.75">
      <c r="B208" s="15" t="s">
        <v>495</v>
      </c>
      <c r="C208" s="15" t="s">
        <v>72</v>
      </c>
      <c r="D208" s="15">
        <v>1221</v>
      </c>
      <c r="E208" s="24">
        <v>2008</v>
      </c>
      <c r="F208" s="16" t="s">
        <v>496</v>
      </c>
      <c r="G208" s="15" t="s">
        <v>74</v>
      </c>
      <c r="H208" s="15">
        <v>6</v>
      </c>
      <c r="I208" s="25" t="s">
        <v>508</v>
      </c>
      <c r="J208" s="18" t="s">
        <v>49</v>
      </c>
      <c r="K208" s="18"/>
      <c r="L208" s="18"/>
      <c r="M208" s="19" t="s">
        <v>50</v>
      </c>
      <c r="N208" s="20"/>
      <c r="P208" s="22"/>
      <c r="Q208" s="22"/>
      <c r="R208" s="22"/>
      <c r="S208" s="22"/>
      <c r="T208" s="22"/>
      <c r="U208" s="22"/>
      <c r="V208" s="22"/>
      <c r="W208" s="22"/>
      <c r="X208" s="22"/>
      <c r="Y208" s="22"/>
      <c r="Z208" s="22"/>
    </row>
    <row r="209" spans="2:26" s="21" customFormat="1" ht="42.75">
      <c r="B209" s="15" t="s">
        <v>495</v>
      </c>
      <c r="C209" s="15" t="s">
        <v>72</v>
      </c>
      <c r="D209" s="15">
        <v>1221</v>
      </c>
      <c r="E209" s="24">
        <v>2008</v>
      </c>
      <c r="F209" s="16" t="s">
        <v>496</v>
      </c>
      <c r="G209" s="15" t="s">
        <v>74</v>
      </c>
      <c r="H209" s="15">
        <v>6</v>
      </c>
      <c r="I209" s="25" t="s">
        <v>508</v>
      </c>
      <c r="J209" s="18" t="s">
        <v>49</v>
      </c>
      <c r="K209" s="18"/>
      <c r="L209" s="18"/>
      <c r="M209" s="19" t="s">
        <v>139</v>
      </c>
      <c r="N209" s="20"/>
      <c r="P209" s="22"/>
      <c r="Q209" s="22"/>
      <c r="R209" s="22"/>
      <c r="S209" s="22"/>
      <c r="T209" s="22"/>
      <c r="U209" s="22"/>
      <c r="V209" s="22"/>
      <c r="W209" s="22"/>
      <c r="X209" s="22"/>
      <c r="Y209" s="22"/>
      <c r="Z209" s="22"/>
    </row>
    <row r="210" spans="2:26" s="21" customFormat="1" ht="42.75">
      <c r="B210" s="15" t="s">
        <v>495</v>
      </c>
      <c r="C210" s="15" t="s">
        <v>72</v>
      </c>
      <c r="D210" s="15">
        <v>1221</v>
      </c>
      <c r="E210" s="24">
        <v>2008</v>
      </c>
      <c r="F210" s="16" t="s">
        <v>496</v>
      </c>
      <c r="G210" s="15" t="s">
        <v>74</v>
      </c>
      <c r="H210" s="15">
        <v>6</v>
      </c>
      <c r="I210" s="25" t="s">
        <v>509</v>
      </c>
      <c r="J210" s="18" t="s">
        <v>49</v>
      </c>
      <c r="K210" s="18"/>
      <c r="L210" s="18"/>
      <c r="M210" s="19" t="s">
        <v>50</v>
      </c>
      <c r="N210" s="20"/>
      <c r="P210" s="22"/>
      <c r="Q210" s="22"/>
      <c r="R210" s="22"/>
      <c r="S210" s="22"/>
      <c r="T210" s="22"/>
      <c r="U210" s="22"/>
      <c r="V210" s="22"/>
      <c r="W210" s="22"/>
      <c r="X210" s="22"/>
      <c r="Y210" s="22"/>
      <c r="Z210" s="22"/>
    </row>
    <row r="211" spans="2:26" s="21" customFormat="1" ht="42.75">
      <c r="B211" s="15" t="s">
        <v>495</v>
      </c>
      <c r="C211" s="15" t="s">
        <v>72</v>
      </c>
      <c r="D211" s="15">
        <v>1221</v>
      </c>
      <c r="E211" s="24">
        <v>2008</v>
      </c>
      <c r="F211" s="16" t="s">
        <v>496</v>
      </c>
      <c r="G211" s="15" t="s">
        <v>74</v>
      </c>
      <c r="H211" s="15">
        <v>7</v>
      </c>
      <c r="I211" s="25" t="s">
        <v>510</v>
      </c>
      <c r="J211" s="18" t="s">
        <v>49</v>
      </c>
      <c r="K211" s="18"/>
      <c r="L211" s="18"/>
      <c r="M211" s="19" t="s">
        <v>50</v>
      </c>
      <c r="N211" s="20"/>
      <c r="P211" s="22"/>
      <c r="Q211" s="22"/>
      <c r="R211" s="22"/>
      <c r="S211" s="22"/>
      <c r="T211" s="22"/>
      <c r="U211" s="22"/>
      <c r="V211" s="22"/>
      <c r="W211" s="22"/>
      <c r="X211" s="22"/>
      <c r="Y211" s="22"/>
      <c r="Z211" s="22"/>
    </row>
    <row r="212" spans="2:26" s="21" customFormat="1" ht="71.25">
      <c r="B212" s="15" t="s">
        <v>495</v>
      </c>
      <c r="C212" s="15" t="s">
        <v>44</v>
      </c>
      <c r="D212" s="15">
        <v>884</v>
      </c>
      <c r="E212" s="24">
        <v>2012</v>
      </c>
      <c r="F212" s="16" t="s">
        <v>511</v>
      </c>
      <c r="G212" s="15" t="s">
        <v>68</v>
      </c>
      <c r="H212" s="24" t="s">
        <v>497</v>
      </c>
      <c r="I212" s="25" t="s">
        <v>512</v>
      </c>
      <c r="J212" s="18" t="s">
        <v>49</v>
      </c>
      <c r="K212" s="18"/>
      <c r="L212" s="18"/>
      <c r="M212" s="19" t="s">
        <v>50</v>
      </c>
      <c r="N212" s="20"/>
      <c r="P212" s="22"/>
      <c r="Q212" s="22"/>
      <c r="R212" s="22"/>
      <c r="S212" s="22"/>
      <c r="T212" s="22"/>
      <c r="U212" s="22"/>
      <c r="V212" s="22"/>
      <c r="W212" s="22"/>
      <c r="X212" s="22"/>
      <c r="Y212" s="22"/>
      <c r="Z212" s="22"/>
    </row>
    <row r="213" spans="2:26" s="21" customFormat="1" ht="114">
      <c r="B213" s="15" t="s">
        <v>495</v>
      </c>
      <c r="C213" s="15" t="s">
        <v>44</v>
      </c>
      <c r="D213" s="15">
        <v>884</v>
      </c>
      <c r="E213" s="24">
        <v>2012</v>
      </c>
      <c r="F213" s="16" t="s">
        <v>511</v>
      </c>
      <c r="G213" s="15" t="s">
        <v>68</v>
      </c>
      <c r="H213" s="24">
        <v>3</v>
      </c>
      <c r="I213" s="25" t="s">
        <v>513</v>
      </c>
      <c r="J213" s="18" t="s">
        <v>49</v>
      </c>
      <c r="K213" s="18"/>
      <c r="L213" s="18"/>
      <c r="M213" s="19" t="s">
        <v>50</v>
      </c>
      <c r="N213" s="20"/>
      <c r="P213" s="22"/>
      <c r="Q213" s="22"/>
      <c r="R213" s="22"/>
      <c r="S213" s="22"/>
      <c r="T213" s="22"/>
      <c r="U213" s="22"/>
      <c r="V213" s="22"/>
      <c r="W213" s="22"/>
      <c r="X213" s="22"/>
      <c r="Y213" s="22"/>
      <c r="Z213" s="22"/>
    </row>
    <row r="214" spans="2:26" s="21" customFormat="1" ht="57">
      <c r="B214" s="15" t="s">
        <v>495</v>
      </c>
      <c r="C214" s="15" t="s">
        <v>44</v>
      </c>
      <c r="D214" s="15">
        <v>884</v>
      </c>
      <c r="E214" s="24">
        <v>2012</v>
      </c>
      <c r="F214" s="16" t="s">
        <v>511</v>
      </c>
      <c r="G214" s="15" t="s">
        <v>68</v>
      </c>
      <c r="H214" s="24">
        <v>3</v>
      </c>
      <c r="I214" s="25" t="s">
        <v>514</v>
      </c>
      <c r="J214" s="18" t="s">
        <v>49</v>
      </c>
      <c r="K214" s="18"/>
      <c r="L214" s="18"/>
      <c r="M214" s="19" t="s">
        <v>139</v>
      </c>
      <c r="N214" s="20"/>
      <c r="P214" s="22"/>
      <c r="Q214" s="22"/>
      <c r="R214" s="22"/>
      <c r="S214" s="22"/>
      <c r="T214" s="22"/>
      <c r="U214" s="22"/>
      <c r="V214" s="22"/>
      <c r="W214" s="22"/>
      <c r="X214" s="22"/>
      <c r="Y214" s="22"/>
      <c r="Z214" s="22"/>
    </row>
    <row r="215" spans="2:26" s="21" customFormat="1" ht="28.5">
      <c r="B215" s="15" t="s">
        <v>495</v>
      </c>
      <c r="C215" s="15" t="s">
        <v>44</v>
      </c>
      <c r="D215" s="15">
        <v>884</v>
      </c>
      <c r="E215" s="24">
        <v>2012</v>
      </c>
      <c r="F215" s="16" t="s">
        <v>511</v>
      </c>
      <c r="G215" s="15" t="s">
        <v>68</v>
      </c>
      <c r="H215" s="24">
        <v>4</v>
      </c>
      <c r="I215" s="25" t="s">
        <v>515</v>
      </c>
      <c r="J215" s="18" t="s">
        <v>49</v>
      </c>
      <c r="K215" s="18"/>
      <c r="L215" s="18"/>
      <c r="M215" s="19" t="s">
        <v>50</v>
      </c>
      <c r="N215" s="20"/>
      <c r="P215" s="22"/>
      <c r="Q215" s="22"/>
      <c r="R215" s="22"/>
      <c r="S215" s="22"/>
      <c r="T215" s="22"/>
      <c r="U215" s="22"/>
      <c r="V215" s="22"/>
      <c r="W215" s="22"/>
      <c r="X215" s="22"/>
      <c r="Y215" s="22"/>
      <c r="Z215" s="22"/>
    </row>
    <row r="216" spans="2:26" s="21" customFormat="1" ht="85.5">
      <c r="B216" s="15" t="s">
        <v>495</v>
      </c>
      <c r="C216" s="15" t="s">
        <v>44</v>
      </c>
      <c r="D216" s="15">
        <v>884</v>
      </c>
      <c r="E216" s="24">
        <v>2012</v>
      </c>
      <c r="F216" s="16" t="s">
        <v>511</v>
      </c>
      <c r="G216" s="15" t="s">
        <v>68</v>
      </c>
      <c r="H216" s="24" t="s">
        <v>516</v>
      </c>
      <c r="I216" s="25" t="s">
        <v>517</v>
      </c>
      <c r="J216" s="18" t="s">
        <v>49</v>
      </c>
      <c r="K216" s="18"/>
      <c r="L216" s="18"/>
      <c r="M216" s="19" t="s">
        <v>50</v>
      </c>
      <c r="N216" s="20"/>
      <c r="P216" s="22"/>
      <c r="Q216" s="22"/>
      <c r="R216" s="22"/>
      <c r="S216" s="22"/>
      <c r="T216" s="22"/>
      <c r="U216" s="22"/>
      <c r="V216" s="22"/>
      <c r="W216" s="22"/>
      <c r="X216" s="22"/>
      <c r="Y216" s="22"/>
      <c r="Z216" s="22"/>
    </row>
    <row r="217" spans="2:26" s="21" customFormat="1" ht="85.5">
      <c r="B217" s="15" t="s">
        <v>495</v>
      </c>
      <c r="C217" s="15" t="s">
        <v>44</v>
      </c>
      <c r="D217" s="15">
        <v>884</v>
      </c>
      <c r="E217" s="24">
        <v>2012</v>
      </c>
      <c r="F217" s="16" t="s">
        <v>511</v>
      </c>
      <c r="G217" s="15" t="s">
        <v>68</v>
      </c>
      <c r="H217" s="24">
        <v>7</v>
      </c>
      <c r="I217" s="25" t="s">
        <v>518</v>
      </c>
      <c r="J217" s="18" t="s">
        <v>49</v>
      </c>
      <c r="K217" s="18"/>
      <c r="L217" s="18"/>
      <c r="M217" s="19" t="s">
        <v>50</v>
      </c>
      <c r="N217" s="20"/>
      <c r="P217" s="22"/>
      <c r="Q217" s="22"/>
      <c r="R217" s="22"/>
      <c r="S217" s="22"/>
      <c r="T217" s="22"/>
      <c r="U217" s="22"/>
      <c r="V217" s="22"/>
      <c r="W217" s="22"/>
      <c r="X217" s="22"/>
      <c r="Y217" s="22"/>
      <c r="Z217" s="22"/>
    </row>
    <row r="218" spans="2:26" s="21" customFormat="1" ht="42.75">
      <c r="B218" s="15" t="s">
        <v>495</v>
      </c>
      <c r="C218" s="15" t="s">
        <v>44</v>
      </c>
      <c r="D218" s="15">
        <v>884</v>
      </c>
      <c r="E218" s="24">
        <v>2012</v>
      </c>
      <c r="F218" s="16" t="s">
        <v>511</v>
      </c>
      <c r="G218" s="15" t="s">
        <v>68</v>
      </c>
      <c r="H218" s="24">
        <v>8</v>
      </c>
      <c r="I218" s="25" t="s">
        <v>519</v>
      </c>
      <c r="J218" s="18" t="s">
        <v>49</v>
      </c>
      <c r="K218" s="18"/>
      <c r="L218" s="18"/>
      <c r="M218" s="19" t="s">
        <v>50</v>
      </c>
      <c r="N218" s="20"/>
      <c r="P218" s="22"/>
      <c r="Q218" s="22"/>
      <c r="R218" s="22"/>
      <c r="S218" s="22"/>
      <c r="T218" s="22"/>
      <c r="U218" s="22"/>
      <c r="V218" s="22"/>
      <c r="W218" s="22"/>
      <c r="X218" s="22"/>
      <c r="Y218" s="22"/>
      <c r="Z218" s="22"/>
    </row>
    <row r="219" spans="2:26" s="21" customFormat="1" ht="142.5">
      <c r="B219" s="15" t="s">
        <v>495</v>
      </c>
      <c r="C219" s="15" t="s">
        <v>44</v>
      </c>
      <c r="D219" s="15">
        <v>884</v>
      </c>
      <c r="E219" s="24">
        <v>2012</v>
      </c>
      <c r="F219" s="16" t="s">
        <v>511</v>
      </c>
      <c r="G219" s="15" t="s">
        <v>68</v>
      </c>
      <c r="H219" s="24">
        <v>9</v>
      </c>
      <c r="I219" s="25" t="s">
        <v>520</v>
      </c>
      <c r="J219" s="18" t="s">
        <v>49</v>
      </c>
      <c r="K219" s="18"/>
      <c r="L219" s="18"/>
      <c r="M219" s="19" t="s">
        <v>71</v>
      </c>
      <c r="N219" s="20"/>
      <c r="P219" s="22"/>
      <c r="Q219" s="22"/>
      <c r="R219" s="22"/>
      <c r="S219" s="22"/>
      <c r="T219" s="22"/>
      <c r="U219" s="22"/>
      <c r="V219" s="22"/>
      <c r="W219" s="22"/>
      <c r="X219" s="22"/>
      <c r="Y219" s="22"/>
      <c r="Z219" s="22"/>
    </row>
    <row r="220" spans="2:26" s="21" customFormat="1" ht="28.5">
      <c r="B220" s="15" t="s">
        <v>495</v>
      </c>
      <c r="C220" s="15" t="s">
        <v>44</v>
      </c>
      <c r="D220" s="15">
        <v>884</v>
      </c>
      <c r="E220" s="24">
        <v>2012</v>
      </c>
      <c r="F220" s="16" t="s">
        <v>511</v>
      </c>
      <c r="G220" s="15" t="s">
        <v>68</v>
      </c>
      <c r="H220" s="24">
        <v>9</v>
      </c>
      <c r="I220" s="25" t="s">
        <v>521</v>
      </c>
      <c r="J220" s="18" t="s">
        <v>49</v>
      </c>
      <c r="K220" s="18"/>
      <c r="L220" s="18"/>
      <c r="M220" s="19" t="s">
        <v>50</v>
      </c>
      <c r="N220" s="20"/>
      <c r="P220" s="22"/>
      <c r="Q220" s="22"/>
      <c r="R220" s="22"/>
      <c r="S220" s="22"/>
      <c r="T220" s="22"/>
      <c r="U220" s="22"/>
      <c r="V220" s="22"/>
      <c r="W220" s="22"/>
      <c r="X220" s="22"/>
      <c r="Y220" s="22"/>
      <c r="Z220" s="22"/>
    </row>
    <row r="221" spans="2:26" s="21" customFormat="1" ht="44.25" customHeight="1">
      <c r="B221" s="15" t="s">
        <v>495</v>
      </c>
      <c r="C221" s="15" t="s">
        <v>44</v>
      </c>
      <c r="D221" s="15">
        <v>884</v>
      </c>
      <c r="E221" s="24">
        <v>2012</v>
      </c>
      <c r="F221" s="16" t="s">
        <v>511</v>
      </c>
      <c r="G221" s="15" t="s">
        <v>68</v>
      </c>
      <c r="H221" s="24">
        <v>10</v>
      </c>
      <c r="I221" s="25" t="s">
        <v>522</v>
      </c>
      <c r="J221" s="18" t="s">
        <v>49</v>
      </c>
      <c r="K221" s="18"/>
      <c r="L221" s="18"/>
      <c r="M221" s="19" t="s">
        <v>50</v>
      </c>
      <c r="N221" s="20"/>
      <c r="P221" s="22"/>
      <c r="Q221" s="22"/>
      <c r="R221" s="22"/>
      <c r="S221" s="22"/>
      <c r="T221" s="22"/>
      <c r="U221" s="22"/>
      <c r="V221" s="22"/>
      <c r="W221" s="22"/>
      <c r="X221" s="22"/>
      <c r="Y221" s="22"/>
      <c r="Z221" s="22"/>
    </row>
    <row r="222" spans="2:26" s="21" customFormat="1" ht="28.5">
      <c r="B222" s="15" t="s">
        <v>495</v>
      </c>
      <c r="C222" s="15" t="s">
        <v>44</v>
      </c>
      <c r="D222" s="15">
        <v>884</v>
      </c>
      <c r="E222" s="24">
        <v>2012</v>
      </c>
      <c r="F222" s="16" t="s">
        <v>511</v>
      </c>
      <c r="G222" s="15" t="s">
        <v>68</v>
      </c>
      <c r="H222" s="24">
        <v>11</v>
      </c>
      <c r="I222" s="25" t="s">
        <v>523</v>
      </c>
      <c r="J222" s="18" t="s">
        <v>49</v>
      </c>
      <c r="K222" s="18"/>
      <c r="L222" s="18"/>
      <c r="M222" s="19" t="s">
        <v>50</v>
      </c>
      <c r="N222" s="20"/>
      <c r="P222" s="22"/>
      <c r="Q222" s="22"/>
      <c r="R222" s="22"/>
      <c r="S222" s="22"/>
      <c r="T222" s="22"/>
      <c r="U222" s="22"/>
      <c r="V222" s="22"/>
      <c r="W222" s="22"/>
      <c r="X222" s="22"/>
      <c r="Y222" s="22"/>
      <c r="Z222" s="22"/>
    </row>
    <row r="223" spans="2:26" s="21" customFormat="1" ht="142.5">
      <c r="B223" s="15" t="s">
        <v>495</v>
      </c>
      <c r="C223" s="15" t="s">
        <v>44</v>
      </c>
      <c r="D223" s="15">
        <v>884</v>
      </c>
      <c r="E223" s="24">
        <v>2012</v>
      </c>
      <c r="F223" s="16" t="s">
        <v>511</v>
      </c>
      <c r="G223" s="15" t="s">
        <v>68</v>
      </c>
      <c r="H223" s="24">
        <v>13</v>
      </c>
      <c r="I223" s="25" t="s">
        <v>524</v>
      </c>
      <c r="J223" s="18" t="s">
        <v>49</v>
      </c>
      <c r="K223" s="18"/>
      <c r="L223" s="18"/>
      <c r="M223" s="19" t="s">
        <v>525</v>
      </c>
      <c r="N223" s="20"/>
      <c r="P223" s="22"/>
      <c r="Q223" s="22"/>
      <c r="R223" s="22"/>
      <c r="S223" s="22"/>
      <c r="T223" s="22"/>
      <c r="U223" s="22"/>
      <c r="V223" s="22"/>
      <c r="W223" s="22"/>
      <c r="X223" s="22"/>
      <c r="Y223" s="22"/>
      <c r="Z223" s="22"/>
    </row>
    <row r="224" spans="2:26" s="21" customFormat="1" ht="42.75">
      <c r="B224" s="15" t="s">
        <v>495</v>
      </c>
      <c r="C224" s="15" t="s">
        <v>156</v>
      </c>
      <c r="D224" s="15">
        <v>2886</v>
      </c>
      <c r="E224" s="15">
        <v>2012</v>
      </c>
      <c r="F224" s="16" t="s">
        <v>526</v>
      </c>
      <c r="G224" s="15" t="s">
        <v>46</v>
      </c>
      <c r="H224" s="15" t="s">
        <v>527</v>
      </c>
      <c r="I224" s="25" t="s">
        <v>528</v>
      </c>
      <c r="J224" s="18" t="s">
        <v>49</v>
      </c>
      <c r="K224" s="18"/>
      <c r="L224" s="18"/>
      <c r="M224" s="19" t="s">
        <v>71</v>
      </c>
      <c r="N224" s="20"/>
      <c r="P224" s="22"/>
      <c r="Q224" s="22"/>
      <c r="R224" s="22"/>
      <c r="S224" s="22"/>
      <c r="T224" s="22"/>
      <c r="U224" s="22"/>
      <c r="V224" s="22"/>
      <c r="W224" s="22"/>
      <c r="X224" s="22"/>
      <c r="Y224" s="22"/>
      <c r="Z224" s="22"/>
    </row>
    <row r="225" spans="2:26" s="21" customFormat="1" ht="57">
      <c r="B225" s="15" t="s">
        <v>495</v>
      </c>
      <c r="C225" s="15" t="s">
        <v>156</v>
      </c>
      <c r="D225" s="15">
        <v>2886</v>
      </c>
      <c r="E225" s="15">
        <v>2012</v>
      </c>
      <c r="F225" s="16" t="s">
        <v>526</v>
      </c>
      <c r="G225" s="15" t="s">
        <v>46</v>
      </c>
      <c r="H225" s="15" t="s">
        <v>529</v>
      </c>
      <c r="I225" s="25" t="s">
        <v>530</v>
      </c>
      <c r="J225" s="18" t="s">
        <v>49</v>
      </c>
      <c r="K225" s="18"/>
      <c r="L225" s="18"/>
      <c r="M225" s="19" t="s">
        <v>50</v>
      </c>
      <c r="N225" s="20"/>
      <c r="P225" s="22"/>
      <c r="Q225" s="22"/>
      <c r="R225" s="22"/>
      <c r="S225" s="22"/>
      <c r="T225" s="22"/>
      <c r="U225" s="22"/>
      <c r="V225" s="22"/>
      <c r="W225" s="22"/>
      <c r="X225" s="22"/>
      <c r="Y225" s="22"/>
      <c r="Z225" s="22"/>
    </row>
    <row r="226" spans="2:26" s="21" customFormat="1" ht="71.25">
      <c r="B226" s="15" t="s">
        <v>495</v>
      </c>
      <c r="C226" s="15" t="s">
        <v>44</v>
      </c>
      <c r="D226" s="15">
        <v>1072</v>
      </c>
      <c r="E226" s="15">
        <v>2015</v>
      </c>
      <c r="F226" s="16" t="s">
        <v>78</v>
      </c>
      <c r="G226" s="15" t="s">
        <v>46</v>
      </c>
      <c r="H226" s="15" t="s">
        <v>531</v>
      </c>
      <c r="I226" s="17" t="s">
        <v>532</v>
      </c>
      <c r="J226" s="18" t="s">
        <v>49</v>
      </c>
      <c r="K226" s="18"/>
      <c r="L226" s="18"/>
      <c r="M226" s="19" t="s">
        <v>50</v>
      </c>
      <c r="N226" s="20"/>
      <c r="P226" s="22"/>
      <c r="Q226" s="22"/>
      <c r="R226" s="22"/>
      <c r="S226" s="22"/>
      <c r="T226" s="22"/>
      <c r="U226" s="22"/>
      <c r="V226" s="22"/>
      <c r="W226" s="22"/>
      <c r="X226" s="22"/>
      <c r="Y226" s="22"/>
      <c r="Z226" s="22"/>
    </row>
    <row r="227" spans="2:26" s="21" customFormat="1" ht="114">
      <c r="B227" s="15" t="s">
        <v>495</v>
      </c>
      <c r="C227" s="15" t="s">
        <v>44</v>
      </c>
      <c r="D227" s="15">
        <v>1072</v>
      </c>
      <c r="E227" s="15">
        <v>2015</v>
      </c>
      <c r="F227" s="16" t="s">
        <v>78</v>
      </c>
      <c r="G227" s="15" t="s">
        <v>46</v>
      </c>
      <c r="H227" s="24" t="s">
        <v>533</v>
      </c>
      <c r="I227" s="25" t="s">
        <v>513</v>
      </c>
      <c r="J227" s="18" t="s">
        <v>49</v>
      </c>
      <c r="K227" s="18"/>
      <c r="L227" s="18"/>
      <c r="M227" s="19" t="s">
        <v>50</v>
      </c>
      <c r="N227" s="20"/>
      <c r="P227" s="22"/>
      <c r="Q227" s="22"/>
      <c r="R227" s="22"/>
      <c r="S227" s="22"/>
      <c r="T227" s="22"/>
      <c r="U227" s="22"/>
      <c r="V227" s="22"/>
      <c r="W227" s="22"/>
      <c r="X227" s="22"/>
      <c r="Y227" s="22"/>
      <c r="Z227" s="22"/>
    </row>
    <row r="228" spans="2:26" s="21" customFormat="1" ht="57">
      <c r="B228" s="15" t="s">
        <v>495</v>
      </c>
      <c r="C228" s="15" t="s">
        <v>44</v>
      </c>
      <c r="D228" s="15">
        <v>1072</v>
      </c>
      <c r="E228" s="15">
        <v>2015</v>
      </c>
      <c r="F228" s="16" t="s">
        <v>78</v>
      </c>
      <c r="G228" s="15" t="s">
        <v>46</v>
      </c>
      <c r="H228" s="24" t="s">
        <v>534</v>
      </c>
      <c r="I228" s="25" t="s">
        <v>514</v>
      </c>
      <c r="J228" s="18" t="s">
        <v>49</v>
      </c>
      <c r="K228" s="18"/>
      <c r="L228" s="18"/>
      <c r="M228" s="19" t="s">
        <v>139</v>
      </c>
      <c r="N228" s="20"/>
      <c r="P228" s="22"/>
      <c r="Q228" s="22"/>
      <c r="R228" s="22"/>
      <c r="S228" s="22"/>
      <c r="T228" s="22"/>
      <c r="U228" s="22"/>
      <c r="V228" s="22"/>
      <c r="W228" s="22"/>
      <c r="X228" s="22"/>
      <c r="Y228" s="22"/>
      <c r="Z228" s="22"/>
    </row>
    <row r="229" spans="2:26" s="21" customFormat="1" ht="39" customHeight="1">
      <c r="B229" s="15" t="s">
        <v>495</v>
      </c>
      <c r="C229" s="15" t="s">
        <v>44</v>
      </c>
      <c r="D229" s="15">
        <v>1072</v>
      </c>
      <c r="E229" s="15">
        <v>2015</v>
      </c>
      <c r="F229" s="16" t="s">
        <v>78</v>
      </c>
      <c r="G229" s="15" t="s">
        <v>46</v>
      </c>
      <c r="H229" s="24" t="s">
        <v>535</v>
      </c>
      <c r="I229" s="25" t="s">
        <v>515</v>
      </c>
      <c r="J229" s="18" t="s">
        <v>49</v>
      </c>
      <c r="K229" s="18"/>
      <c r="L229" s="18"/>
      <c r="M229" s="19" t="s">
        <v>50</v>
      </c>
      <c r="N229" s="20"/>
      <c r="P229" s="22"/>
      <c r="Q229" s="22"/>
      <c r="R229" s="22"/>
      <c r="S229" s="22"/>
      <c r="T229" s="22"/>
      <c r="U229" s="22"/>
      <c r="V229" s="22"/>
      <c r="W229" s="22"/>
      <c r="X229" s="22"/>
      <c r="Y229" s="22"/>
      <c r="Z229" s="22"/>
    </row>
    <row r="230" spans="2:26" s="21" customFormat="1" ht="85.5">
      <c r="B230" s="15" t="s">
        <v>495</v>
      </c>
      <c r="C230" s="15" t="s">
        <v>44</v>
      </c>
      <c r="D230" s="15">
        <v>1072</v>
      </c>
      <c r="E230" s="15">
        <v>2015</v>
      </c>
      <c r="F230" s="16" t="s">
        <v>78</v>
      </c>
      <c r="G230" s="15" t="s">
        <v>46</v>
      </c>
      <c r="H230" s="24" t="s">
        <v>536</v>
      </c>
      <c r="I230" s="25" t="s">
        <v>517</v>
      </c>
      <c r="J230" s="18" t="s">
        <v>49</v>
      </c>
      <c r="K230" s="18"/>
      <c r="L230" s="18"/>
      <c r="M230" s="19" t="s">
        <v>50</v>
      </c>
      <c r="N230" s="20"/>
      <c r="P230" s="22"/>
      <c r="Q230" s="22"/>
      <c r="R230" s="22"/>
      <c r="S230" s="22"/>
      <c r="T230" s="22"/>
      <c r="U230" s="22"/>
      <c r="V230" s="22"/>
      <c r="W230" s="22"/>
      <c r="X230" s="22"/>
      <c r="Y230" s="22"/>
      <c r="Z230" s="22"/>
    </row>
    <row r="231" spans="2:26" s="21" customFormat="1" ht="85.5">
      <c r="B231" s="15" t="s">
        <v>495</v>
      </c>
      <c r="C231" s="15" t="s">
        <v>44</v>
      </c>
      <c r="D231" s="15">
        <v>1072</v>
      </c>
      <c r="E231" s="15">
        <v>2015</v>
      </c>
      <c r="F231" s="16" t="s">
        <v>78</v>
      </c>
      <c r="G231" s="15" t="s">
        <v>46</v>
      </c>
      <c r="H231" s="24" t="s">
        <v>537</v>
      </c>
      <c r="I231" s="25" t="s">
        <v>518</v>
      </c>
      <c r="J231" s="18" t="s">
        <v>49</v>
      </c>
      <c r="K231" s="18"/>
      <c r="L231" s="18"/>
      <c r="M231" s="19" t="s">
        <v>50</v>
      </c>
      <c r="N231" s="20"/>
      <c r="P231" s="22"/>
      <c r="Q231" s="22"/>
      <c r="R231" s="22"/>
      <c r="S231" s="22"/>
      <c r="T231" s="22"/>
      <c r="U231" s="22"/>
      <c r="V231" s="22"/>
      <c r="W231" s="22"/>
      <c r="X231" s="22"/>
      <c r="Y231" s="22"/>
      <c r="Z231" s="22"/>
    </row>
    <row r="232" spans="2:26" s="21" customFormat="1" ht="42.75">
      <c r="B232" s="15" t="s">
        <v>495</v>
      </c>
      <c r="C232" s="15" t="s">
        <v>44</v>
      </c>
      <c r="D232" s="15">
        <v>1072</v>
      </c>
      <c r="E232" s="15">
        <v>2015</v>
      </c>
      <c r="F232" s="16" t="s">
        <v>78</v>
      </c>
      <c r="G232" s="15" t="s">
        <v>46</v>
      </c>
      <c r="H232" s="24" t="s">
        <v>538</v>
      </c>
      <c r="I232" s="25" t="s">
        <v>519</v>
      </c>
      <c r="J232" s="18" t="s">
        <v>49</v>
      </c>
      <c r="K232" s="18"/>
      <c r="L232" s="18"/>
      <c r="M232" s="19" t="s">
        <v>50</v>
      </c>
      <c r="N232" s="20"/>
      <c r="P232" s="22"/>
      <c r="Q232" s="22"/>
      <c r="R232" s="22"/>
      <c r="S232" s="22"/>
      <c r="T232" s="22"/>
      <c r="U232" s="22"/>
      <c r="V232" s="22"/>
      <c r="W232" s="22"/>
      <c r="X232" s="22"/>
      <c r="Y232" s="22"/>
      <c r="Z232" s="22"/>
    </row>
    <row r="233" spans="2:26" s="21" customFormat="1" ht="142.5">
      <c r="B233" s="15" t="s">
        <v>495</v>
      </c>
      <c r="C233" s="15" t="s">
        <v>44</v>
      </c>
      <c r="D233" s="15">
        <v>1072</v>
      </c>
      <c r="E233" s="15">
        <v>2015</v>
      </c>
      <c r="F233" s="16" t="s">
        <v>78</v>
      </c>
      <c r="G233" s="15" t="s">
        <v>46</v>
      </c>
      <c r="H233" s="24" t="s">
        <v>539</v>
      </c>
      <c r="I233" s="25" t="s">
        <v>520</v>
      </c>
      <c r="J233" s="18" t="s">
        <v>49</v>
      </c>
      <c r="K233" s="18"/>
      <c r="L233" s="18"/>
      <c r="M233" s="19" t="s">
        <v>71</v>
      </c>
      <c r="N233" s="20"/>
      <c r="P233" s="22"/>
      <c r="Q233" s="22"/>
      <c r="R233" s="22"/>
      <c r="S233" s="22"/>
      <c r="T233" s="22"/>
      <c r="U233" s="22"/>
      <c r="V233" s="22"/>
      <c r="W233" s="22"/>
      <c r="X233" s="22"/>
      <c r="Y233" s="22"/>
      <c r="Z233" s="22"/>
    </row>
    <row r="234" spans="2:26" s="21" customFormat="1" ht="35.25" customHeight="1">
      <c r="B234" s="15" t="s">
        <v>495</v>
      </c>
      <c r="C234" s="15" t="s">
        <v>44</v>
      </c>
      <c r="D234" s="15">
        <v>1072</v>
      </c>
      <c r="E234" s="15">
        <v>2015</v>
      </c>
      <c r="F234" s="16" t="s">
        <v>78</v>
      </c>
      <c r="G234" s="15" t="s">
        <v>46</v>
      </c>
      <c r="H234" s="24" t="s">
        <v>540</v>
      </c>
      <c r="I234" s="25" t="s">
        <v>521</v>
      </c>
      <c r="J234" s="18" t="s">
        <v>49</v>
      </c>
      <c r="K234" s="18"/>
      <c r="L234" s="18"/>
      <c r="M234" s="19" t="s">
        <v>77</v>
      </c>
      <c r="N234" s="20"/>
      <c r="P234" s="22"/>
      <c r="Q234" s="22"/>
      <c r="R234" s="22"/>
      <c r="S234" s="22"/>
      <c r="T234" s="22"/>
      <c r="U234" s="22"/>
      <c r="V234" s="22"/>
      <c r="W234" s="22"/>
      <c r="X234" s="22"/>
      <c r="Y234" s="22"/>
      <c r="Z234" s="22"/>
    </row>
    <row r="235" spans="2:26" s="21" customFormat="1" ht="57">
      <c r="B235" s="15" t="s">
        <v>495</v>
      </c>
      <c r="C235" s="15" t="s">
        <v>44</v>
      </c>
      <c r="D235" s="15">
        <v>1072</v>
      </c>
      <c r="E235" s="15">
        <v>2015</v>
      </c>
      <c r="F235" s="16" t="s">
        <v>78</v>
      </c>
      <c r="G235" s="15" t="s">
        <v>46</v>
      </c>
      <c r="H235" s="24" t="s">
        <v>541</v>
      </c>
      <c r="I235" s="25" t="s">
        <v>522</v>
      </c>
      <c r="J235" s="18" t="s">
        <v>49</v>
      </c>
      <c r="K235" s="18"/>
      <c r="L235" s="18"/>
      <c r="M235" s="19" t="s">
        <v>50</v>
      </c>
      <c r="N235" s="20"/>
      <c r="P235" s="22"/>
      <c r="Q235" s="22"/>
      <c r="R235" s="22"/>
      <c r="S235" s="22"/>
      <c r="T235" s="22"/>
      <c r="U235" s="22"/>
      <c r="V235" s="22"/>
      <c r="W235" s="22"/>
      <c r="X235" s="22"/>
      <c r="Y235" s="22"/>
      <c r="Z235" s="22"/>
    </row>
    <row r="236" spans="2:26" ht="42" customHeight="1">
      <c r="B236" s="42" t="s">
        <v>495</v>
      </c>
      <c r="C236" s="42" t="s">
        <v>44</v>
      </c>
      <c r="D236" s="42">
        <v>1072</v>
      </c>
      <c r="E236" s="42">
        <v>2015</v>
      </c>
      <c r="F236" s="43" t="s">
        <v>78</v>
      </c>
      <c r="G236" s="42" t="s">
        <v>46</v>
      </c>
      <c r="H236" s="44" t="s">
        <v>542</v>
      </c>
      <c r="I236" s="45" t="s">
        <v>523</v>
      </c>
      <c r="J236" s="46" t="s">
        <v>49</v>
      </c>
      <c r="K236" s="46"/>
      <c r="L236" s="46"/>
      <c r="M236" s="47" t="s">
        <v>50</v>
      </c>
      <c r="N236" s="48"/>
      <c r="O236" s="11"/>
      <c r="P236" s="40"/>
      <c r="Q236" s="40"/>
      <c r="R236" s="40"/>
      <c r="S236" s="40"/>
      <c r="T236" s="40"/>
      <c r="U236" s="40"/>
      <c r="V236" s="40"/>
      <c r="W236" s="40"/>
      <c r="X236" s="40"/>
      <c r="Y236" s="40"/>
      <c r="Z236" s="40"/>
    </row>
    <row r="237" spans="2:26" ht="170.25" customHeight="1">
      <c r="B237" s="42" t="s">
        <v>495</v>
      </c>
      <c r="C237" s="42" t="s">
        <v>44</v>
      </c>
      <c r="D237" s="42">
        <v>1072</v>
      </c>
      <c r="E237" s="42">
        <v>2015</v>
      </c>
      <c r="F237" s="43" t="s">
        <v>78</v>
      </c>
      <c r="G237" s="42" t="s">
        <v>46</v>
      </c>
      <c r="H237" s="44" t="s">
        <v>543</v>
      </c>
      <c r="I237" s="45" t="s">
        <v>524</v>
      </c>
      <c r="J237" s="46" t="s">
        <v>49</v>
      </c>
      <c r="K237" s="46"/>
      <c r="L237" s="46"/>
      <c r="M237" s="47" t="s">
        <v>525</v>
      </c>
      <c r="N237" s="48"/>
      <c r="O237" s="11"/>
      <c r="P237" s="40"/>
      <c r="Q237" s="40"/>
      <c r="R237" s="40"/>
      <c r="S237" s="40"/>
      <c r="T237" s="40"/>
      <c r="U237" s="40"/>
      <c r="V237" s="40"/>
      <c r="W237" s="40"/>
      <c r="X237" s="40"/>
      <c r="Y237" s="40"/>
      <c r="Z237" s="40"/>
    </row>
    <row r="238" spans="2:26" ht="50.25" customHeight="1">
      <c r="B238" s="42" t="s">
        <v>495</v>
      </c>
      <c r="C238" s="42" t="s">
        <v>44</v>
      </c>
      <c r="D238" s="42">
        <v>1072</v>
      </c>
      <c r="E238" s="42">
        <v>2015</v>
      </c>
      <c r="F238" s="43" t="s">
        <v>78</v>
      </c>
      <c r="G238" s="42" t="s">
        <v>46</v>
      </c>
      <c r="H238" s="44" t="s">
        <v>544</v>
      </c>
      <c r="I238" s="45" t="s">
        <v>545</v>
      </c>
      <c r="J238" s="46"/>
      <c r="K238" s="46"/>
      <c r="L238" s="46" t="s">
        <v>49</v>
      </c>
      <c r="M238" s="47" t="s">
        <v>71</v>
      </c>
      <c r="N238" s="48"/>
      <c r="O238" s="11"/>
      <c r="P238" s="40"/>
      <c r="Q238" s="40"/>
      <c r="R238" s="40"/>
      <c r="S238" s="40"/>
      <c r="T238" s="40"/>
      <c r="U238" s="40"/>
      <c r="V238" s="40"/>
      <c r="W238" s="40"/>
      <c r="X238" s="40"/>
      <c r="Y238" s="40"/>
      <c r="Z238" s="40"/>
    </row>
    <row r="239" spans="2:26" ht="50.25" customHeight="1">
      <c r="B239" s="42" t="s">
        <v>495</v>
      </c>
      <c r="C239" s="42" t="s">
        <v>44</v>
      </c>
      <c r="D239" s="42">
        <v>1072</v>
      </c>
      <c r="E239" s="42">
        <v>2015</v>
      </c>
      <c r="F239" s="43" t="s">
        <v>78</v>
      </c>
      <c r="G239" s="42" t="s">
        <v>46</v>
      </c>
      <c r="H239" s="44" t="s">
        <v>544</v>
      </c>
      <c r="I239" s="45" t="s">
        <v>545</v>
      </c>
      <c r="J239" s="46"/>
      <c r="K239" s="46"/>
      <c r="L239" s="46" t="s">
        <v>49</v>
      </c>
      <c r="M239" s="47" t="s">
        <v>77</v>
      </c>
      <c r="N239" s="48"/>
      <c r="O239" s="11"/>
      <c r="P239" s="40"/>
      <c r="Q239" s="40"/>
      <c r="R239" s="40"/>
      <c r="S239" s="40"/>
      <c r="T239" s="40"/>
      <c r="U239" s="40"/>
      <c r="V239" s="40"/>
      <c r="W239" s="40"/>
      <c r="X239" s="40"/>
      <c r="Y239" s="40"/>
      <c r="Z239" s="40"/>
    </row>
    <row r="240" spans="2:26" ht="50.25" customHeight="1">
      <c r="B240" s="42" t="s">
        <v>495</v>
      </c>
      <c r="C240" s="42" t="s">
        <v>44</v>
      </c>
      <c r="D240" s="42">
        <v>1072</v>
      </c>
      <c r="E240" s="42">
        <v>2015</v>
      </c>
      <c r="F240" s="43" t="s">
        <v>78</v>
      </c>
      <c r="G240" s="42" t="s">
        <v>46</v>
      </c>
      <c r="H240" s="44" t="s">
        <v>544</v>
      </c>
      <c r="I240" s="45" t="s">
        <v>545</v>
      </c>
      <c r="J240" s="46"/>
      <c r="K240" s="46"/>
      <c r="L240" s="46" t="s">
        <v>49</v>
      </c>
      <c r="M240" s="47" t="s">
        <v>471</v>
      </c>
      <c r="N240" s="48"/>
      <c r="O240" s="11"/>
      <c r="P240" s="40"/>
      <c r="Q240" s="40"/>
      <c r="R240" s="40"/>
      <c r="S240" s="40"/>
      <c r="T240" s="40"/>
      <c r="U240" s="40"/>
      <c r="V240" s="40"/>
      <c r="W240" s="40"/>
      <c r="X240" s="40"/>
      <c r="Y240" s="40"/>
      <c r="Z240" s="40"/>
    </row>
    <row r="241" spans="2:26" ht="75" customHeight="1">
      <c r="B241" s="42" t="s">
        <v>495</v>
      </c>
      <c r="C241" s="42" t="s">
        <v>44</v>
      </c>
      <c r="D241" s="42">
        <v>1072</v>
      </c>
      <c r="E241" s="42">
        <v>2015</v>
      </c>
      <c r="F241" s="43" t="s">
        <v>78</v>
      </c>
      <c r="G241" s="42" t="s">
        <v>46</v>
      </c>
      <c r="H241" s="44" t="s">
        <v>546</v>
      </c>
      <c r="I241" s="45" t="s">
        <v>547</v>
      </c>
      <c r="J241" s="46"/>
      <c r="K241" s="46"/>
      <c r="L241" s="46" t="s">
        <v>49</v>
      </c>
      <c r="M241" s="47" t="s">
        <v>71</v>
      </c>
      <c r="N241" s="48"/>
      <c r="O241" s="11"/>
      <c r="P241" s="40"/>
      <c r="Q241" s="40"/>
      <c r="R241" s="40"/>
      <c r="S241" s="40"/>
      <c r="T241" s="40"/>
      <c r="U241" s="40"/>
      <c r="V241" s="40"/>
      <c r="W241" s="40"/>
      <c r="X241" s="40"/>
      <c r="Y241" s="40"/>
      <c r="Z241" s="40"/>
    </row>
    <row r="242" spans="2:26" ht="75" customHeight="1">
      <c r="B242" s="42" t="s">
        <v>495</v>
      </c>
      <c r="C242" s="42" t="s">
        <v>44</v>
      </c>
      <c r="D242" s="42">
        <v>1072</v>
      </c>
      <c r="E242" s="42">
        <v>2015</v>
      </c>
      <c r="F242" s="43" t="s">
        <v>78</v>
      </c>
      <c r="G242" s="42" t="s">
        <v>46</v>
      </c>
      <c r="H242" s="44" t="s">
        <v>546</v>
      </c>
      <c r="I242" s="45" t="s">
        <v>547</v>
      </c>
      <c r="J242" s="46"/>
      <c r="K242" s="46"/>
      <c r="L242" s="46" t="s">
        <v>49</v>
      </c>
      <c r="M242" s="47" t="s">
        <v>77</v>
      </c>
      <c r="N242" s="48"/>
      <c r="O242" s="11"/>
      <c r="P242" s="40"/>
      <c r="Q242" s="40"/>
      <c r="R242" s="40"/>
      <c r="S242" s="40"/>
      <c r="T242" s="40"/>
      <c r="U242" s="40"/>
      <c r="V242" s="40"/>
      <c r="W242" s="40"/>
      <c r="X242" s="40"/>
      <c r="Y242" s="40"/>
      <c r="Z242" s="40"/>
    </row>
    <row r="243" spans="2:26" ht="75" customHeight="1">
      <c r="B243" s="42" t="s">
        <v>495</v>
      </c>
      <c r="C243" s="42" t="s">
        <v>44</v>
      </c>
      <c r="D243" s="42">
        <v>1072</v>
      </c>
      <c r="E243" s="42">
        <v>2015</v>
      </c>
      <c r="F243" s="43" t="s">
        <v>78</v>
      </c>
      <c r="G243" s="42" t="s">
        <v>46</v>
      </c>
      <c r="H243" s="44" t="s">
        <v>546</v>
      </c>
      <c r="I243" s="45" t="s">
        <v>547</v>
      </c>
      <c r="J243" s="46"/>
      <c r="K243" s="46"/>
      <c r="L243" s="46" t="s">
        <v>49</v>
      </c>
      <c r="M243" s="47" t="s">
        <v>471</v>
      </c>
      <c r="N243" s="48"/>
      <c r="O243" s="11"/>
      <c r="P243" s="40"/>
      <c r="Q243" s="40"/>
      <c r="R243" s="40"/>
      <c r="S243" s="40"/>
      <c r="T243" s="40"/>
      <c r="U243" s="40"/>
      <c r="V243" s="40"/>
      <c r="W243" s="40"/>
      <c r="X243" s="40"/>
      <c r="Y243" s="40"/>
      <c r="Z243" s="40"/>
    </row>
    <row r="244" spans="2:26" ht="216.75" customHeight="1">
      <c r="B244" s="42" t="s">
        <v>495</v>
      </c>
      <c r="C244" s="42" t="s">
        <v>44</v>
      </c>
      <c r="D244" s="42">
        <v>1072</v>
      </c>
      <c r="E244" s="42">
        <v>2015</v>
      </c>
      <c r="F244" s="43" t="s">
        <v>78</v>
      </c>
      <c r="G244" s="42" t="s">
        <v>46</v>
      </c>
      <c r="H244" s="44" t="s">
        <v>548</v>
      </c>
      <c r="I244" s="45" t="s">
        <v>549</v>
      </c>
      <c r="J244" s="46"/>
      <c r="K244" s="46"/>
      <c r="L244" s="46" t="s">
        <v>49</v>
      </c>
      <c r="M244" s="47" t="s">
        <v>71</v>
      </c>
      <c r="N244" s="48"/>
      <c r="O244" s="11"/>
      <c r="P244" s="40"/>
      <c r="Q244" s="40"/>
      <c r="R244" s="40"/>
      <c r="S244" s="40"/>
      <c r="T244" s="40"/>
      <c r="U244" s="40"/>
      <c r="V244" s="40"/>
      <c r="W244" s="40"/>
      <c r="X244" s="40"/>
      <c r="Y244" s="40"/>
      <c r="Z244" s="40"/>
    </row>
    <row r="245" spans="2:26" ht="75" customHeight="1">
      <c r="B245" s="42" t="s">
        <v>495</v>
      </c>
      <c r="C245" s="42" t="s">
        <v>44</v>
      </c>
      <c r="D245" s="42">
        <v>1072</v>
      </c>
      <c r="E245" s="42">
        <v>2015</v>
      </c>
      <c r="F245" s="43" t="s">
        <v>78</v>
      </c>
      <c r="G245" s="42" t="s">
        <v>46</v>
      </c>
      <c r="H245" s="44" t="s">
        <v>548</v>
      </c>
      <c r="I245" s="45" t="s">
        <v>549</v>
      </c>
      <c r="J245" s="46"/>
      <c r="K245" s="46"/>
      <c r="L245" s="46" t="s">
        <v>49</v>
      </c>
      <c r="M245" s="47" t="s">
        <v>77</v>
      </c>
      <c r="N245" s="48"/>
      <c r="O245" s="11"/>
      <c r="P245" s="40"/>
      <c r="Q245" s="40"/>
      <c r="R245" s="40"/>
      <c r="S245" s="40"/>
      <c r="T245" s="40"/>
      <c r="U245" s="40"/>
      <c r="V245" s="40"/>
      <c r="W245" s="40"/>
      <c r="X245" s="40"/>
      <c r="Y245" s="40"/>
      <c r="Z245" s="40"/>
    </row>
    <row r="246" spans="2:26" ht="75" customHeight="1">
      <c r="B246" s="42" t="s">
        <v>495</v>
      </c>
      <c r="C246" s="42" t="s">
        <v>44</v>
      </c>
      <c r="D246" s="42">
        <v>1072</v>
      </c>
      <c r="E246" s="42">
        <v>2015</v>
      </c>
      <c r="F246" s="43" t="s">
        <v>78</v>
      </c>
      <c r="G246" s="42" t="s">
        <v>46</v>
      </c>
      <c r="H246" s="44" t="s">
        <v>548</v>
      </c>
      <c r="I246" s="45" t="s">
        <v>549</v>
      </c>
      <c r="J246" s="46"/>
      <c r="K246" s="46"/>
      <c r="L246" s="46" t="s">
        <v>49</v>
      </c>
      <c r="M246" s="47" t="s">
        <v>471</v>
      </c>
      <c r="N246" s="48"/>
      <c r="O246" s="11"/>
      <c r="P246" s="40"/>
      <c r="Q246" s="40"/>
      <c r="R246" s="40"/>
      <c r="S246" s="40"/>
      <c r="T246" s="40"/>
      <c r="U246" s="40"/>
      <c r="V246" s="40"/>
      <c r="W246" s="40"/>
      <c r="X246" s="40"/>
      <c r="Y246" s="40"/>
      <c r="Z246" s="40"/>
    </row>
    <row r="247" spans="2:26" ht="217.5" customHeight="1">
      <c r="B247" s="42" t="s">
        <v>495</v>
      </c>
      <c r="C247" s="42" t="s">
        <v>44</v>
      </c>
      <c r="D247" s="42">
        <v>1072</v>
      </c>
      <c r="E247" s="42">
        <v>2015</v>
      </c>
      <c r="F247" s="43" t="s">
        <v>78</v>
      </c>
      <c r="G247" s="42" t="s">
        <v>46</v>
      </c>
      <c r="H247" s="44" t="s">
        <v>550</v>
      </c>
      <c r="I247" s="45" t="s">
        <v>551</v>
      </c>
      <c r="J247" s="46"/>
      <c r="K247" s="46"/>
      <c r="L247" s="46" t="s">
        <v>49</v>
      </c>
      <c r="M247" s="47" t="s">
        <v>77</v>
      </c>
      <c r="N247" s="48"/>
      <c r="O247" s="11"/>
      <c r="P247" s="40"/>
      <c r="Q247" s="40"/>
      <c r="R247" s="40"/>
      <c r="S247" s="40"/>
      <c r="T247" s="40"/>
      <c r="U247" s="40"/>
      <c r="V247" s="40"/>
      <c r="W247" s="40"/>
      <c r="X247" s="40"/>
      <c r="Y247" s="40"/>
      <c r="Z247" s="40"/>
    </row>
    <row r="248" spans="2:26" ht="175.5" customHeight="1">
      <c r="B248" s="42" t="s">
        <v>495</v>
      </c>
      <c r="C248" s="42" t="s">
        <v>44</v>
      </c>
      <c r="D248" s="42">
        <v>1072</v>
      </c>
      <c r="E248" s="42">
        <v>2015</v>
      </c>
      <c r="F248" s="43" t="s">
        <v>78</v>
      </c>
      <c r="G248" s="42" t="s">
        <v>46</v>
      </c>
      <c r="H248" s="44" t="s">
        <v>552</v>
      </c>
      <c r="I248" s="45" t="s">
        <v>553</v>
      </c>
      <c r="J248" s="46"/>
      <c r="K248" s="46"/>
      <c r="L248" s="46" t="s">
        <v>49</v>
      </c>
      <c r="M248" s="47" t="s">
        <v>471</v>
      </c>
      <c r="N248" s="48"/>
      <c r="O248" s="11"/>
      <c r="P248" s="40"/>
      <c r="Q248" s="40"/>
      <c r="R248" s="40"/>
      <c r="S248" s="40"/>
      <c r="T248" s="40"/>
      <c r="U248" s="40"/>
      <c r="V248" s="40"/>
      <c r="W248" s="40"/>
      <c r="X248" s="40"/>
      <c r="Y248" s="40"/>
      <c r="Z248" s="40"/>
    </row>
    <row r="249" spans="2:26" ht="175.5" customHeight="1">
      <c r="B249" s="42" t="s">
        <v>495</v>
      </c>
      <c r="C249" s="42" t="s">
        <v>44</v>
      </c>
      <c r="D249" s="42">
        <v>1072</v>
      </c>
      <c r="E249" s="42">
        <v>2015</v>
      </c>
      <c r="F249" s="43" t="s">
        <v>78</v>
      </c>
      <c r="G249" s="42" t="s">
        <v>46</v>
      </c>
      <c r="H249" s="44" t="s">
        <v>554</v>
      </c>
      <c r="I249" s="45" t="s">
        <v>555</v>
      </c>
      <c r="J249" s="46"/>
      <c r="K249" s="46"/>
      <c r="L249" s="46" t="s">
        <v>49</v>
      </c>
      <c r="M249" s="47" t="s">
        <v>71</v>
      </c>
      <c r="N249" s="48"/>
      <c r="O249" s="11"/>
      <c r="P249" s="40"/>
      <c r="Q249" s="40"/>
      <c r="R249" s="40"/>
      <c r="S249" s="40"/>
      <c r="T249" s="40"/>
      <c r="U249" s="40"/>
      <c r="V249" s="40"/>
      <c r="W249" s="40"/>
      <c r="X249" s="40"/>
      <c r="Y249" s="40"/>
      <c r="Z249" s="40"/>
    </row>
    <row r="250" spans="2:26" ht="103.5" customHeight="1">
      <c r="B250" s="42" t="s">
        <v>495</v>
      </c>
      <c r="C250" s="42" t="s">
        <v>44</v>
      </c>
      <c r="D250" s="42">
        <v>1072</v>
      </c>
      <c r="E250" s="42">
        <v>2015</v>
      </c>
      <c r="F250" s="43" t="s">
        <v>78</v>
      </c>
      <c r="G250" s="42" t="s">
        <v>46</v>
      </c>
      <c r="H250" s="44" t="s">
        <v>556</v>
      </c>
      <c r="I250" s="45" t="s">
        <v>557</v>
      </c>
      <c r="J250" s="46"/>
      <c r="K250" s="46"/>
      <c r="L250" s="46" t="s">
        <v>49</v>
      </c>
      <c r="M250" s="47" t="s">
        <v>77</v>
      </c>
      <c r="N250" s="48"/>
      <c r="O250" s="11"/>
      <c r="P250" s="40"/>
      <c r="Q250" s="40"/>
      <c r="R250" s="40"/>
      <c r="S250" s="40"/>
      <c r="T250" s="40"/>
      <c r="U250" s="40"/>
      <c r="V250" s="40"/>
      <c r="W250" s="40"/>
      <c r="X250" s="40"/>
      <c r="Y250" s="40"/>
      <c r="Z250" s="40"/>
    </row>
    <row r="251" spans="2:26" ht="104.25" customHeight="1">
      <c r="B251" s="42" t="s">
        <v>495</v>
      </c>
      <c r="C251" s="42" t="s">
        <v>44</v>
      </c>
      <c r="D251" s="42">
        <v>1072</v>
      </c>
      <c r="E251" s="42">
        <v>2015</v>
      </c>
      <c r="F251" s="43" t="s">
        <v>78</v>
      </c>
      <c r="G251" s="42" t="s">
        <v>46</v>
      </c>
      <c r="H251" s="44" t="s">
        <v>556</v>
      </c>
      <c r="I251" s="45" t="s">
        <v>557</v>
      </c>
      <c r="J251" s="46"/>
      <c r="K251" s="46"/>
      <c r="L251" s="46" t="s">
        <v>49</v>
      </c>
      <c r="M251" s="47" t="s">
        <v>471</v>
      </c>
      <c r="N251" s="48"/>
      <c r="O251" s="11"/>
      <c r="P251" s="40"/>
      <c r="Q251" s="40"/>
      <c r="R251" s="40"/>
      <c r="S251" s="40"/>
      <c r="T251" s="40"/>
      <c r="U251" s="40"/>
      <c r="V251" s="40"/>
      <c r="W251" s="40"/>
      <c r="X251" s="40"/>
      <c r="Y251" s="40"/>
      <c r="Z251" s="40"/>
    </row>
    <row r="252" spans="2:26" ht="83.25" customHeight="1">
      <c r="B252" s="42" t="s">
        <v>495</v>
      </c>
      <c r="C252" s="42" t="s">
        <v>44</v>
      </c>
      <c r="D252" s="42">
        <v>1072</v>
      </c>
      <c r="E252" s="42">
        <v>2015</v>
      </c>
      <c r="F252" s="43" t="s">
        <v>78</v>
      </c>
      <c r="G252" s="42" t="s">
        <v>46</v>
      </c>
      <c r="H252" s="44" t="s">
        <v>558</v>
      </c>
      <c r="I252" s="45" t="s">
        <v>559</v>
      </c>
      <c r="J252" s="46"/>
      <c r="K252" s="46"/>
      <c r="L252" s="46" t="s">
        <v>49</v>
      </c>
      <c r="M252" s="47" t="s">
        <v>77</v>
      </c>
      <c r="N252" s="48"/>
      <c r="O252" s="11"/>
      <c r="P252" s="40"/>
      <c r="Q252" s="40"/>
      <c r="R252" s="40"/>
      <c r="S252" s="40"/>
      <c r="T252" s="40"/>
      <c r="U252" s="40"/>
      <c r="V252" s="40"/>
      <c r="W252" s="40"/>
      <c r="X252" s="40"/>
      <c r="Y252" s="40"/>
      <c r="Z252" s="40"/>
    </row>
    <row r="253" spans="2:26" ht="83.25" customHeight="1">
      <c r="B253" s="42" t="s">
        <v>495</v>
      </c>
      <c r="C253" s="42" t="s">
        <v>44</v>
      </c>
      <c r="D253" s="42">
        <v>1072</v>
      </c>
      <c r="E253" s="42">
        <v>2015</v>
      </c>
      <c r="F253" s="43" t="s">
        <v>78</v>
      </c>
      <c r="G253" s="42" t="s">
        <v>46</v>
      </c>
      <c r="H253" s="44" t="s">
        <v>560</v>
      </c>
      <c r="I253" s="45" t="s">
        <v>561</v>
      </c>
      <c r="J253" s="46"/>
      <c r="K253" s="46"/>
      <c r="L253" s="46" t="s">
        <v>49</v>
      </c>
      <c r="M253" s="47" t="s">
        <v>77</v>
      </c>
      <c r="N253" s="48"/>
      <c r="O253" s="11"/>
      <c r="P253" s="40"/>
      <c r="Q253" s="40"/>
      <c r="R253" s="40"/>
      <c r="S253" s="40"/>
      <c r="T253" s="40"/>
      <c r="U253" s="40"/>
      <c r="V253" s="40"/>
      <c r="W253" s="40"/>
      <c r="X253" s="40"/>
      <c r="Y253" s="40"/>
      <c r="Z253" s="40"/>
    </row>
    <row r="254" spans="2:26" ht="83.25" customHeight="1">
      <c r="B254" s="42" t="s">
        <v>495</v>
      </c>
      <c r="C254" s="42" t="s">
        <v>44</v>
      </c>
      <c r="D254" s="42">
        <v>1072</v>
      </c>
      <c r="E254" s="42">
        <v>2015</v>
      </c>
      <c r="F254" s="43" t="s">
        <v>78</v>
      </c>
      <c r="G254" s="42" t="s">
        <v>46</v>
      </c>
      <c r="H254" s="44" t="s">
        <v>560</v>
      </c>
      <c r="I254" s="45" t="s">
        <v>561</v>
      </c>
      <c r="J254" s="46"/>
      <c r="K254" s="46"/>
      <c r="L254" s="46" t="s">
        <v>49</v>
      </c>
      <c r="M254" s="47" t="s">
        <v>471</v>
      </c>
      <c r="N254" s="48"/>
      <c r="O254" s="11"/>
      <c r="P254" s="40"/>
      <c r="Q254" s="40"/>
      <c r="R254" s="40"/>
      <c r="S254" s="40"/>
      <c r="T254" s="40"/>
      <c r="U254" s="40"/>
      <c r="V254" s="40"/>
      <c r="W254" s="40"/>
      <c r="X254" s="40"/>
      <c r="Y254" s="40"/>
      <c r="Z254" s="40"/>
    </row>
    <row r="255" spans="2:26" ht="83.25" customHeight="1">
      <c r="B255" s="42" t="s">
        <v>495</v>
      </c>
      <c r="C255" s="42" t="s">
        <v>44</v>
      </c>
      <c r="D255" s="42">
        <v>1072</v>
      </c>
      <c r="E255" s="42">
        <v>2015</v>
      </c>
      <c r="F255" s="43" t="s">
        <v>78</v>
      </c>
      <c r="G255" s="42" t="s">
        <v>46</v>
      </c>
      <c r="H255" s="44" t="s">
        <v>562</v>
      </c>
      <c r="I255" s="45" t="s">
        <v>563</v>
      </c>
      <c r="J255" s="46"/>
      <c r="K255" s="46"/>
      <c r="L255" s="46" t="s">
        <v>49</v>
      </c>
      <c r="M255" s="47" t="s">
        <v>77</v>
      </c>
      <c r="N255" s="48"/>
      <c r="O255" s="11"/>
      <c r="P255" s="40"/>
      <c r="Q255" s="40"/>
      <c r="R255" s="40"/>
      <c r="S255" s="40"/>
      <c r="T255" s="40"/>
      <c r="U255" s="40"/>
      <c r="V255" s="40"/>
      <c r="W255" s="40"/>
      <c r="X255" s="40"/>
      <c r="Y255" s="40"/>
      <c r="Z255" s="40"/>
    </row>
    <row r="256" spans="2:26" ht="83.25" customHeight="1">
      <c r="B256" s="42" t="s">
        <v>495</v>
      </c>
      <c r="C256" s="42" t="s">
        <v>44</v>
      </c>
      <c r="D256" s="42">
        <v>1072</v>
      </c>
      <c r="E256" s="42">
        <v>2015</v>
      </c>
      <c r="F256" s="43" t="s">
        <v>78</v>
      </c>
      <c r="G256" s="42" t="s">
        <v>46</v>
      </c>
      <c r="H256" s="44" t="s">
        <v>562</v>
      </c>
      <c r="I256" s="45" t="s">
        <v>563</v>
      </c>
      <c r="J256" s="46"/>
      <c r="K256" s="46"/>
      <c r="L256" s="46" t="s">
        <v>49</v>
      </c>
      <c r="M256" s="47" t="s">
        <v>471</v>
      </c>
      <c r="N256" s="48"/>
      <c r="O256" s="11"/>
      <c r="P256" s="40"/>
      <c r="Q256" s="40"/>
      <c r="R256" s="40"/>
      <c r="S256" s="40"/>
      <c r="T256" s="40"/>
      <c r="U256" s="40"/>
      <c r="V256" s="40"/>
      <c r="W256" s="40"/>
      <c r="X256" s="40"/>
      <c r="Y256" s="40"/>
      <c r="Z256" s="40"/>
    </row>
    <row r="257" spans="2:26" ht="83.25" customHeight="1">
      <c r="B257" s="42" t="s">
        <v>495</v>
      </c>
      <c r="C257" s="42" t="s">
        <v>44</v>
      </c>
      <c r="D257" s="42">
        <v>1072</v>
      </c>
      <c r="E257" s="42">
        <v>2015</v>
      </c>
      <c r="F257" s="43" t="s">
        <v>78</v>
      </c>
      <c r="G257" s="42" t="s">
        <v>46</v>
      </c>
      <c r="H257" s="44" t="s">
        <v>564</v>
      </c>
      <c r="I257" s="45" t="s">
        <v>565</v>
      </c>
      <c r="J257" s="46"/>
      <c r="K257" s="46"/>
      <c r="L257" s="46" t="s">
        <v>49</v>
      </c>
      <c r="M257" s="47" t="s">
        <v>77</v>
      </c>
      <c r="N257" s="48"/>
      <c r="O257" s="11"/>
      <c r="P257" s="40"/>
      <c r="Q257" s="40"/>
      <c r="R257" s="40"/>
      <c r="S257" s="40"/>
      <c r="T257" s="40"/>
      <c r="U257" s="40"/>
      <c r="V257" s="40"/>
      <c r="W257" s="40"/>
      <c r="X257" s="40"/>
      <c r="Y257" s="40"/>
      <c r="Z257" s="40"/>
    </row>
    <row r="258" spans="2:26" ht="83.25" customHeight="1">
      <c r="B258" s="42" t="s">
        <v>495</v>
      </c>
      <c r="C258" s="42" t="s">
        <v>44</v>
      </c>
      <c r="D258" s="42">
        <v>1072</v>
      </c>
      <c r="E258" s="42">
        <v>2015</v>
      </c>
      <c r="F258" s="43" t="s">
        <v>78</v>
      </c>
      <c r="G258" s="42" t="s">
        <v>46</v>
      </c>
      <c r="H258" s="44" t="s">
        <v>564</v>
      </c>
      <c r="I258" s="45" t="s">
        <v>566</v>
      </c>
      <c r="J258" s="46"/>
      <c r="K258" s="46"/>
      <c r="L258" s="46" t="s">
        <v>49</v>
      </c>
      <c r="M258" s="47" t="s">
        <v>567</v>
      </c>
      <c r="N258" s="48"/>
      <c r="O258" s="11"/>
      <c r="P258" s="40"/>
      <c r="Q258" s="40"/>
      <c r="R258" s="40"/>
      <c r="S258" s="40"/>
      <c r="T258" s="40"/>
      <c r="U258" s="40"/>
      <c r="V258" s="40"/>
      <c r="W258" s="40"/>
      <c r="X258" s="40"/>
      <c r="Y258" s="40"/>
      <c r="Z258" s="40"/>
    </row>
    <row r="259" spans="2:26" ht="83.25" customHeight="1">
      <c r="B259" s="42" t="s">
        <v>495</v>
      </c>
      <c r="C259" s="42" t="s">
        <v>44</v>
      </c>
      <c r="D259" s="42">
        <v>1072</v>
      </c>
      <c r="E259" s="42">
        <v>2015</v>
      </c>
      <c r="F259" s="43" t="s">
        <v>78</v>
      </c>
      <c r="G259" s="42" t="s">
        <v>46</v>
      </c>
      <c r="H259" s="44" t="s">
        <v>568</v>
      </c>
      <c r="I259" s="45" t="s">
        <v>569</v>
      </c>
      <c r="J259" s="46"/>
      <c r="K259" s="46"/>
      <c r="L259" s="46" t="s">
        <v>49</v>
      </c>
      <c r="M259" s="47" t="s">
        <v>567</v>
      </c>
      <c r="N259" s="48"/>
      <c r="O259" s="11"/>
      <c r="P259" s="40"/>
      <c r="Q259" s="40"/>
      <c r="R259" s="40"/>
      <c r="S259" s="40"/>
      <c r="T259" s="40"/>
      <c r="U259" s="40"/>
      <c r="V259" s="40"/>
      <c r="W259" s="40"/>
      <c r="X259" s="40"/>
      <c r="Y259" s="40"/>
      <c r="Z259" s="40"/>
    </row>
    <row r="260" spans="2:26" ht="50.25" customHeight="1">
      <c r="B260" s="42" t="s">
        <v>495</v>
      </c>
      <c r="C260" s="42" t="s">
        <v>44</v>
      </c>
      <c r="D260" s="42">
        <v>1072</v>
      </c>
      <c r="E260" s="42">
        <v>2015</v>
      </c>
      <c r="F260" s="43" t="s">
        <v>78</v>
      </c>
      <c r="G260" s="42" t="s">
        <v>46</v>
      </c>
      <c r="H260" s="44" t="s">
        <v>570</v>
      </c>
      <c r="I260" s="45" t="s">
        <v>571</v>
      </c>
      <c r="J260" s="46"/>
      <c r="K260" s="46" t="s">
        <v>49</v>
      </c>
      <c r="L260" s="46"/>
      <c r="M260" s="47" t="s">
        <v>77</v>
      </c>
      <c r="N260" s="48"/>
      <c r="O260" s="11"/>
      <c r="P260" s="40"/>
      <c r="Q260" s="40"/>
      <c r="R260" s="40"/>
      <c r="S260" s="40"/>
      <c r="T260" s="40"/>
      <c r="U260" s="40"/>
      <c r="V260" s="40"/>
      <c r="W260" s="40"/>
      <c r="X260" s="40"/>
      <c r="Y260" s="40"/>
      <c r="Z260" s="40"/>
    </row>
    <row r="261" spans="2:26" ht="50.25" customHeight="1">
      <c r="B261" s="42" t="s">
        <v>495</v>
      </c>
      <c r="C261" s="42" t="s">
        <v>44</v>
      </c>
      <c r="D261" s="42">
        <v>1072</v>
      </c>
      <c r="E261" s="42">
        <v>2015</v>
      </c>
      <c r="F261" s="43" t="s">
        <v>78</v>
      </c>
      <c r="G261" s="42" t="s">
        <v>46</v>
      </c>
      <c r="H261" s="44" t="s">
        <v>572</v>
      </c>
      <c r="I261" s="45" t="s">
        <v>573</v>
      </c>
      <c r="J261" s="46"/>
      <c r="K261" s="46" t="s">
        <v>49</v>
      </c>
      <c r="L261" s="46"/>
      <c r="M261" s="47" t="s">
        <v>77</v>
      </c>
      <c r="N261" s="48"/>
      <c r="O261" s="11"/>
      <c r="P261" s="40"/>
      <c r="Q261" s="40"/>
      <c r="R261" s="40"/>
      <c r="S261" s="40"/>
      <c r="T261" s="40"/>
      <c r="U261" s="40"/>
      <c r="V261" s="40"/>
      <c r="W261" s="40"/>
      <c r="X261" s="40"/>
      <c r="Y261" s="40"/>
      <c r="Z261" s="40"/>
    </row>
    <row r="262" spans="2:26" ht="50.25" customHeight="1">
      <c r="B262" s="42" t="s">
        <v>495</v>
      </c>
      <c r="C262" s="42" t="s">
        <v>44</v>
      </c>
      <c r="D262" s="42">
        <v>1072</v>
      </c>
      <c r="E262" s="42">
        <v>2015</v>
      </c>
      <c r="F262" s="43" t="s">
        <v>78</v>
      </c>
      <c r="G262" s="42" t="s">
        <v>46</v>
      </c>
      <c r="H262" s="44" t="s">
        <v>572</v>
      </c>
      <c r="I262" s="45" t="s">
        <v>573</v>
      </c>
      <c r="J262" s="46"/>
      <c r="K262" s="46" t="s">
        <v>49</v>
      </c>
      <c r="L262" s="46"/>
      <c r="M262" s="47" t="s">
        <v>471</v>
      </c>
      <c r="N262" s="48"/>
      <c r="O262" s="11"/>
      <c r="P262" s="40"/>
      <c r="Q262" s="40"/>
      <c r="R262" s="40"/>
      <c r="S262" s="40"/>
      <c r="T262" s="40"/>
      <c r="U262" s="40"/>
      <c r="V262" s="40"/>
      <c r="W262" s="40"/>
      <c r="X262" s="40"/>
      <c r="Y262" s="40"/>
      <c r="Z262" s="40"/>
    </row>
    <row r="263" spans="2:26" ht="50.25" customHeight="1">
      <c r="B263" s="42" t="s">
        <v>495</v>
      </c>
      <c r="C263" s="42" t="s">
        <v>44</v>
      </c>
      <c r="D263" s="42">
        <v>1072</v>
      </c>
      <c r="E263" s="42">
        <v>2015</v>
      </c>
      <c r="F263" s="43" t="s">
        <v>78</v>
      </c>
      <c r="G263" s="42" t="s">
        <v>46</v>
      </c>
      <c r="H263" s="44" t="s">
        <v>572</v>
      </c>
      <c r="I263" s="45" t="s">
        <v>573</v>
      </c>
      <c r="J263" s="46"/>
      <c r="K263" s="46" t="s">
        <v>49</v>
      </c>
      <c r="L263" s="46"/>
      <c r="M263" s="47" t="s">
        <v>71</v>
      </c>
      <c r="N263" s="48"/>
      <c r="O263" s="11"/>
      <c r="P263" s="40"/>
      <c r="Q263" s="40"/>
      <c r="R263" s="40"/>
      <c r="S263" s="40"/>
      <c r="T263" s="40"/>
      <c r="U263" s="40"/>
      <c r="V263" s="40"/>
      <c r="W263" s="40"/>
      <c r="X263" s="40"/>
      <c r="Y263" s="40"/>
      <c r="Z263" s="40"/>
    </row>
    <row r="264" spans="2:26" ht="50.25" customHeight="1">
      <c r="B264" s="42" t="s">
        <v>495</v>
      </c>
      <c r="C264" s="42" t="s">
        <v>44</v>
      </c>
      <c r="D264" s="42">
        <v>1072</v>
      </c>
      <c r="E264" s="42">
        <v>2015</v>
      </c>
      <c r="F264" s="43" t="s">
        <v>78</v>
      </c>
      <c r="G264" s="42" t="s">
        <v>46</v>
      </c>
      <c r="H264" s="44" t="s">
        <v>574</v>
      </c>
      <c r="I264" s="45" t="s">
        <v>575</v>
      </c>
      <c r="J264" s="46"/>
      <c r="K264" s="46" t="s">
        <v>49</v>
      </c>
      <c r="L264" s="46"/>
      <c r="M264" s="47" t="s">
        <v>77</v>
      </c>
      <c r="N264" s="48"/>
      <c r="O264" s="11"/>
      <c r="P264" s="40"/>
      <c r="Q264" s="40"/>
      <c r="R264" s="40"/>
      <c r="S264" s="40"/>
      <c r="T264" s="40"/>
      <c r="U264" s="40"/>
      <c r="V264" s="40"/>
      <c r="W264" s="40"/>
      <c r="X264" s="40"/>
      <c r="Y264" s="40"/>
      <c r="Z264" s="40"/>
    </row>
    <row r="265" spans="2:26" ht="50.25" customHeight="1">
      <c r="B265" s="42" t="s">
        <v>495</v>
      </c>
      <c r="C265" s="42" t="s">
        <v>44</v>
      </c>
      <c r="D265" s="42">
        <v>1072</v>
      </c>
      <c r="E265" s="42">
        <v>2015</v>
      </c>
      <c r="F265" s="43" t="s">
        <v>78</v>
      </c>
      <c r="G265" s="42" t="s">
        <v>46</v>
      </c>
      <c r="H265" s="44" t="s">
        <v>574</v>
      </c>
      <c r="I265" s="45" t="s">
        <v>575</v>
      </c>
      <c r="J265" s="46"/>
      <c r="K265" s="46" t="s">
        <v>49</v>
      </c>
      <c r="L265" s="46"/>
      <c r="M265" s="47" t="s">
        <v>471</v>
      </c>
      <c r="N265" s="48"/>
      <c r="O265" s="11"/>
      <c r="P265" s="40"/>
      <c r="Q265" s="40"/>
      <c r="R265" s="40"/>
      <c r="S265" s="40"/>
      <c r="T265" s="40"/>
      <c r="U265" s="40"/>
      <c r="V265" s="40"/>
      <c r="W265" s="40"/>
      <c r="X265" s="40"/>
      <c r="Y265" s="40"/>
      <c r="Z265" s="40"/>
    </row>
    <row r="266" spans="2:26" ht="132.75" customHeight="1">
      <c r="B266" s="42" t="s">
        <v>495</v>
      </c>
      <c r="C266" s="42" t="s">
        <v>44</v>
      </c>
      <c r="D266" s="42">
        <v>1072</v>
      </c>
      <c r="E266" s="42">
        <v>2015</v>
      </c>
      <c r="F266" s="43" t="s">
        <v>78</v>
      </c>
      <c r="G266" s="42" t="s">
        <v>46</v>
      </c>
      <c r="H266" s="44" t="s">
        <v>576</v>
      </c>
      <c r="I266" s="45" t="s">
        <v>577</v>
      </c>
      <c r="J266" s="46"/>
      <c r="K266" s="46" t="s">
        <v>49</v>
      </c>
      <c r="L266" s="46"/>
      <c r="M266" s="47" t="s">
        <v>77</v>
      </c>
      <c r="N266" s="48"/>
      <c r="O266" s="11"/>
      <c r="P266" s="40"/>
      <c r="Q266" s="40"/>
      <c r="R266" s="40"/>
      <c r="S266" s="40"/>
      <c r="T266" s="40"/>
      <c r="U266" s="40"/>
      <c r="V266" s="40"/>
      <c r="W266" s="40"/>
      <c r="X266" s="40"/>
      <c r="Y266" s="40"/>
      <c r="Z266" s="40"/>
    </row>
    <row r="267" spans="2:26" ht="122.25" customHeight="1">
      <c r="B267" s="42" t="s">
        <v>495</v>
      </c>
      <c r="C267" s="42" t="s">
        <v>44</v>
      </c>
      <c r="D267" s="42">
        <v>1072</v>
      </c>
      <c r="E267" s="42">
        <v>2015</v>
      </c>
      <c r="F267" s="43" t="s">
        <v>78</v>
      </c>
      <c r="G267" s="42" t="s">
        <v>46</v>
      </c>
      <c r="H267" s="44" t="s">
        <v>576</v>
      </c>
      <c r="I267" s="45" t="s">
        <v>577</v>
      </c>
      <c r="J267" s="46"/>
      <c r="K267" s="46" t="s">
        <v>49</v>
      </c>
      <c r="L267" s="46"/>
      <c r="M267" s="47" t="s">
        <v>471</v>
      </c>
      <c r="N267" s="48"/>
      <c r="O267" s="11"/>
      <c r="P267" s="40"/>
      <c r="Q267" s="40"/>
      <c r="R267" s="40"/>
      <c r="S267" s="40"/>
      <c r="T267" s="40"/>
      <c r="U267" s="40"/>
      <c r="V267" s="40"/>
      <c r="W267" s="40"/>
      <c r="X267" s="40"/>
      <c r="Y267" s="40"/>
      <c r="Z267" s="40"/>
    </row>
    <row r="268" spans="2:26" ht="201" customHeight="1">
      <c r="B268" s="42" t="s">
        <v>495</v>
      </c>
      <c r="C268" s="42" t="s">
        <v>44</v>
      </c>
      <c r="D268" s="42">
        <v>1072</v>
      </c>
      <c r="E268" s="42">
        <v>2015</v>
      </c>
      <c r="F268" s="43" t="s">
        <v>78</v>
      </c>
      <c r="G268" s="42" t="s">
        <v>46</v>
      </c>
      <c r="H268" s="44" t="s">
        <v>578</v>
      </c>
      <c r="I268" s="45" t="s">
        <v>579</v>
      </c>
      <c r="J268" s="46"/>
      <c r="K268" s="46" t="s">
        <v>49</v>
      </c>
      <c r="L268" s="46"/>
      <c r="M268" s="47" t="s">
        <v>77</v>
      </c>
      <c r="N268" s="48"/>
      <c r="O268" s="11"/>
      <c r="P268" s="40"/>
      <c r="Q268" s="40"/>
      <c r="R268" s="40"/>
      <c r="S268" s="40"/>
      <c r="T268" s="40"/>
      <c r="U268" s="40"/>
      <c r="V268" s="40"/>
      <c r="W268" s="40"/>
      <c r="X268" s="40"/>
      <c r="Y268" s="40"/>
      <c r="Z268" s="40"/>
    </row>
    <row r="269" spans="2:26" ht="201" customHeight="1">
      <c r="B269" s="42" t="s">
        <v>495</v>
      </c>
      <c r="C269" s="42" t="s">
        <v>44</v>
      </c>
      <c r="D269" s="42">
        <v>1072</v>
      </c>
      <c r="E269" s="42">
        <v>2015</v>
      </c>
      <c r="F269" s="43" t="s">
        <v>78</v>
      </c>
      <c r="G269" s="42" t="s">
        <v>46</v>
      </c>
      <c r="H269" s="44" t="s">
        <v>578</v>
      </c>
      <c r="I269" s="45" t="s">
        <v>579</v>
      </c>
      <c r="J269" s="46"/>
      <c r="K269" s="46" t="s">
        <v>49</v>
      </c>
      <c r="L269" s="46"/>
      <c r="M269" s="47" t="s">
        <v>471</v>
      </c>
      <c r="N269" s="48"/>
      <c r="O269" s="11"/>
      <c r="P269" s="40"/>
      <c r="Q269" s="40"/>
      <c r="R269" s="40"/>
      <c r="S269" s="40"/>
      <c r="T269" s="40"/>
      <c r="U269" s="40"/>
      <c r="V269" s="40"/>
      <c r="W269" s="40"/>
      <c r="X269" s="40"/>
      <c r="Y269" s="40"/>
      <c r="Z269" s="40"/>
    </row>
    <row r="270" spans="2:26" ht="274.5" customHeight="1">
      <c r="B270" s="42" t="s">
        <v>495</v>
      </c>
      <c r="C270" s="42" t="s">
        <v>44</v>
      </c>
      <c r="D270" s="42">
        <v>1072</v>
      </c>
      <c r="E270" s="42">
        <v>2015</v>
      </c>
      <c r="F270" s="43" t="s">
        <v>78</v>
      </c>
      <c r="G270" s="42" t="s">
        <v>46</v>
      </c>
      <c r="H270" s="44" t="s">
        <v>580</v>
      </c>
      <c r="I270" s="45" t="s">
        <v>581</v>
      </c>
      <c r="J270" s="46"/>
      <c r="K270" s="46" t="s">
        <v>49</v>
      </c>
      <c r="L270" s="46"/>
      <c r="M270" s="47" t="s">
        <v>77</v>
      </c>
      <c r="N270" s="48"/>
      <c r="O270" s="11"/>
      <c r="P270" s="40"/>
      <c r="Q270" s="40"/>
      <c r="R270" s="40"/>
      <c r="S270" s="40"/>
      <c r="T270" s="40"/>
      <c r="U270" s="40"/>
      <c r="V270" s="40"/>
      <c r="W270" s="40"/>
      <c r="X270" s="40"/>
      <c r="Y270" s="40"/>
      <c r="Z270" s="40"/>
    </row>
    <row r="271" spans="2:26" ht="233.25" customHeight="1">
      <c r="B271" s="42" t="s">
        <v>495</v>
      </c>
      <c r="C271" s="42" t="s">
        <v>44</v>
      </c>
      <c r="D271" s="42">
        <v>1072</v>
      </c>
      <c r="E271" s="42">
        <v>2015</v>
      </c>
      <c r="F271" s="43" t="s">
        <v>78</v>
      </c>
      <c r="G271" s="42" t="s">
        <v>46</v>
      </c>
      <c r="H271" s="44" t="s">
        <v>582</v>
      </c>
      <c r="I271" s="45" t="s">
        <v>583</v>
      </c>
      <c r="J271" s="46"/>
      <c r="K271" s="46" t="s">
        <v>49</v>
      </c>
      <c r="L271" s="46"/>
      <c r="M271" s="47" t="s">
        <v>77</v>
      </c>
      <c r="N271" s="48"/>
      <c r="O271" s="11"/>
      <c r="P271" s="40"/>
      <c r="Q271" s="40"/>
      <c r="R271" s="40"/>
      <c r="S271" s="40"/>
      <c r="T271" s="40"/>
      <c r="U271" s="40"/>
      <c r="V271" s="40"/>
      <c r="W271" s="40"/>
      <c r="X271" s="40"/>
      <c r="Y271" s="40"/>
      <c r="Z271" s="40"/>
    </row>
    <row r="272" spans="2:26" ht="203.25" customHeight="1">
      <c r="B272" s="42" t="s">
        <v>495</v>
      </c>
      <c r="C272" s="42" t="s">
        <v>44</v>
      </c>
      <c r="D272" s="42">
        <v>1072</v>
      </c>
      <c r="E272" s="42">
        <v>2015</v>
      </c>
      <c r="F272" s="43" t="s">
        <v>78</v>
      </c>
      <c r="G272" s="42" t="s">
        <v>46</v>
      </c>
      <c r="H272" s="44" t="s">
        <v>584</v>
      </c>
      <c r="I272" s="45" t="s">
        <v>585</v>
      </c>
      <c r="J272" s="46"/>
      <c r="K272" s="46" t="s">
        <v>49</v>
      </c>
      <c r="L272" s="46"/>
      <c r="M272" s="47" t="s">
        <v>471</v>
      </c>
      <c r="N272" s="48"/>
      <c r="O272" s="11"/>
      <c r="P272" s="40"/>
      <c r="Q272" s="40"/>
      <c r="R272" s="40"/>
      <c r="S272" s="40"/>
      <c r="T272" s="40"/>
      <c r="U272" s="40"/>
      <c r="V272" s="40"/>
      <c r="W272" s="40"/>
      <c r="X272" s="40"/>
      <c r="Y272" s="40"/>
      <c r="Z272" s="40"/>
    </row>
    <row r="273" spans="2:26" ht="250.5" customHeight="1">
      <c r="B273" s="42" t="s">
        <v>495</v>
      </c>
      <c r="C273" s="42" t="s">
        <v>44</v>
      </c>
      <c r="D273" s="42">
        <v>1072</v>
      </c>
      <c r="E273" s="42">
        <v>2015</v>
      </c>
      <c r="F273" s="43" t="s">
        <v>78</v>
      </c>
      <c r="G273" s="42" t="s">
        <v>46</v>
      </c>
      <c r="H273" s="44" t="s">
        <v>586</v>
      </c>
      <c r="I273" s="45" t="s">
        <v>587</v>
      </c>
      <c r="J273" s="46"/>
      <c r="K273" s="46" t="s">
        <v>49</v>
      </c>
      <c r="L273" s="46"/>
      <c r="M273" s="47" t="s">
        <v>71</v>
      </c>
      <c r="N273" s="48"/>
      <c r="O273" s="11"/>
      <c r="P273" s="40"/>
      <c r="Q273" s="40"/>
      <c r="R273" s="40"/>
      <c r="S273" s="40"/>
      <c r="T273" s="40"/>
      <c r="U273" s="40"/>
      <c r="V273" s="40"/>
      <c r="W273" s="40"/>
      <c r="X273" s="40"/>
      <c r="Y273" s="40"/>
      <c r="Z273" s="40"/>
    </row>
    <row r="274" spans="2:26" ht="40.5" customHeight="1">
      <c r="B274" s="42" t="s">
        <v>495</v>
      </c>
      <c r="C274" s="42" t="s">
        <v>44</v>
      </c>
      <c r="D274" s="42">
        <v>1072</v>
      </c>
      <c r="E274" s="42">
        <v>2015</v>
      </c>
      <c r="F274" s="43" t="s">
        <v>78</v>
      </c>
      <c r="G274" s="42" t="s">
        <v>46</v>
      </c>
      <c r="H274" s="44" t="s">
        <v>588</v>
      </c>
      <c r="I274" s="45" t="s">
        <v>589</v>
      </c>
      <c r="J274" s="46"/>
      <c r="K274" s="46" t="s">
        <v>49</v>
      </c>
      <c r="L274" s="46"/>
      <c r="M274" s="47" t="s">
        <v>77</v>
      </c>
      <c r="N274" s="48"/>
      <c r="O274" s="11"/>
      <c r="P274" s="40"/>
      <c r="Q274" s="40"/>
      <c r="R274" s="40"/>
      <c r="S274" s="40"/>
      <c r="T274" s="40"/>
      <c r="U274" s="40"/>
      <c r="V274" s="40"/>
      <c r="W274" s="40"/>
      <c r="X274" s="40"/>
      <c r="Y274" s="40"/>
      <c r="Z274" s="40"/>
    </row>
    <row r="275" spans="2:26" ht="35.25" customHeight="1">
      <c r="B275" s="42" t="s">
        <v>495</v>
      </c>
      <c r="C275" s="42" t="s">
        <v>44</v>
      </c>
      <c r="D275" s="42">
        <v>1072</v>
      </c>
      <c r="E275" s="42">
        <v>2015</v>
      </c>
      <c r="F275" s="43" t="s">
        <v>78</v>
      </c>
      <c r="G275" s="42" t="s">
        <v>46</v>
      </c>
      <c r="H275" s="44" t="s">
        <v>588</v>
      </c>
      <c r="I275" s="45" t="s">
        <v>589</v>
      </c>
      <c r="J275" s="46"/>
      <c r="K275" s="46" t="s">
        <v>49</v>
      </c>
      <c r="L275" s="46"/>
      <c r="M275" s="47" t="s">
        <v>471</v>
      </c>
      <c r="N275" s="48"/>
      <c r="O275" s="11"/>
      <c r="P275" s="40"/>
      <c r="Q275" s="40"/>
      <c r="R275" s="40"/>
      <c r="S275" s="40"/>
      <c r="T275" s="40"/>
      <c r="U275" s="40"/>
      <c r="V275" s="40"/>
      <c r="W275" s="40"/>
      <c r="X275" s="40"/>
      <c r="Y275" s="40"/>
      <c r="Z275" s="40"/>
    </row>
    <row r="276" spans="2:26" ht="68.25" customHeight="1">
      <c r="B276" s="42" t="s">
        <v>495</v>
      </c>
      <c r="C276" s="42" t="s">
        <v>44</v>
      </c>
      <c r="D276" s="42">
        <v>1072</v>
      </c>
      <c r="E276" s="42">
        <v>2015</v>
      </c>
      <c r="F276" s="43" t="s">
        <v>78</v>
      </c>
      <c r="G276" s="42" t="s">
        <v>46</v>
      </c>
      <c r="H276" s="44" t="s">
        <v>590</v>
      </c>
      <c r="I276" s="45" t="s">
        <v>591</v>
      </c>
      <c r="J276" s="46"/>
      <c r="K276" s="46" t="s">
        <v>49</v>
      </c>
      <c r="L276" s="46"/>
      <c r="M276" s="47" t="s">
        <v>77</v>
      </c>
      <c r="N276" s="48"/>
      <c r="O276" s="11"/>
      <c r="P276" s="40"/>
      <c r="Q276" s="40"/>
      <c r="R276" s="40"/>
      <c r="S276" s="40"/>
      <c r="T276" s="40"/>
      <c r="U276" s="40"/>
      <c r="V276" s="40"/>
      <c r="W276" s="40"/>
      <c r="X276" s="40"/>
      <c r="Y276" s="40"/>
      <c r="Z276" s="40"/>
    </row>
    <row r="277" spans="2:26" ht="90.75" customHeight="1">
      <c r="B277" s="42" t="s">
        <v>495</v>
      </c>
      <c r="C277" s="42" t="s">
        <v>44</v>
      </c>
      <c r="D277" s="42">
        <v>1072</v>
      </c>
      <c r="E277" s="42">
        <v>2015</v>
      </c>
      <c r="F277" s="43" t="s">
        <v>78</v>
      </c>
      <c r="G277" s="42" t="s">
        <v>46</v>
      </c>
      <c r="H277" s="44" t="s">
        <v>592</v>
      </c>
      <c r="I277" s="45" t="s">
        <v>593</v>
      </c>
      <c r="J277" s="46"/>
      <c r="K277" s="46" t="s">
        <v>49</v>
      </c>
      <c r="L277" s="46"/>
      <c r="M277" s="47" t="s">
        <v>77</v>
      </c>
      <c r="N277" s="48"/>
      <c r="O277" s="11"/>
      <c r="P277" s="40"/>
      <c r="Q277" s="40"/>
      <c r="R277" s="40"/>
      <c r="S277" s="40"/>
      <c r="T277" s="40"/>
      <c r="U277" s="40"/>
      <c r="V277" s="40"/>
      <c r="W277" s="40"/>
      <c r="X277" s="40"/>
      <c r="Y277" s="40"/>
      <c r="Z277" s="40"/>
    </row>
    <row r="278" spans="2:26" ht="90.75" customHeight="1">
      <c r="B278" s="42" t="s">
        <v>495</v>
      </c>
      <c r="C278" s="42" t="s">
        <v>44</v>
      </c>
      <c r="D278" s="42">
        <v>1072</v>
      </c>
      <c r="E278" s="42">
        <v>2015</v>
      </c>
      <c r="F278" s="43" t="s">
        <v>78</v>
      </c>
      <c r="G278" s="42" t="s">
        <v>46</v>
      </c>
      <c r="H278" s="44" t="s">
        <v>592</v>
      </c>
      <c r="I278" s="45" t="s">
        <v>593</v>
      </c>
      <c r="J278" s="46"/>
      <c r="K278" s="46" t="s">
        <v>49</v>
      </c>
      <c r="L278" s="46"/>
      <c r="M278" s="47" t="s">
        <v>471</v>
      </c>
      <c r="N278" s="48"/>
      <c r="O278" s="11"/>
      <c r="P278" s="40"/>
      <c r="Q278" s="40"/>
      <c r="R278" s="40"/>
      <c r="S278" s="40"/>
      <c r="T278" s="40"/>
      <c r="U278" s="40"/>
      <c r="V278" s="40"/>
      <c r="W278" s="40"/>
      <c r="X278" s="40"/>
      <c r="Y278" s="40"/>
      <c r="Z278" s="40"/>
    </row>
    <row r="279" spans="2:26" ht="57.75" customHeight="1">
      <c r="B279" s="42" t="s">
        <v>495</v>
      </c>
      <c r="C279" s="42" t="s">
        <v>44</v>
      </c>
      <c r="D279" s="42">
        <v>1072</v>
      </c>
      <c r="E279" s="42">
        <v>2015</v>
      </c>
      <c r="F279" s="43" t="s">
        <v>78</v>
      </c>
      <c r="G279" s="42" t="s">
        <v>46</v>
      </c>
      <c r="H279" s="44" t="s">
        <v>594</v>
      </c>
      <c r="I279" s="45" t="s">
        <v>595</v>
      </c>
      <c r="J279" s="46"/>
      <c r="K279" s="46" t="s">
        <v>49</v>
      </c>
      <c r="L279" s="46"/>
      <c r="M279" s="47" t="s">
        <v>77</v>
      </c>
      <c r="N279" s="48"/>
      <c r="O279" s="11"/>
      <c r="P279" s="40"/>
      <c r="Q279" s="40"/>
      <c r="R279" s="40"/>
      <c r="S279" s="40"/>
      <c r="T279" s="40"/>
      <c r="U279" s="40"/>
      <c r="V279" s="40"/>
      <c r="W279" s="40"/>
      <c r="X279" s="40"/>
      <c r="Y279" s="40"/>
      <c r="Z279" s="40"/>
    </row>
    <row r="280" spans="2:26" ht="57.75" customHeight="1">
      <c r="B280" s="42" t="s">
        <v>495</v>
      </c>
      <c r="C280" s="42" t="s">
        <v>44</v>
      </c>
      <c r="D280" s="42">
        <v>1072</v>
      </c>
      <c r="E280" s="42">
        <v>2015</v>
      </c>
      <c r="F280" s="43" t="s">
        <v>78</v>
      </c>
      <c r="G280" s="42" t="s">
        <v>46</v>
      </c>
      <c r="H280" s="44" t="s">
        <v>596</v>
      </c>
      <c r="I280" s="45" t="s">
        <v>597</v>
      </c>
      <c r="J280" s="46"/>
      <c r="K280" s="46" t="s">
        <v>49</v>
      </c>
      <c r="L280" s="46"/>
      <c r="M280" s="47" t="s">
        <v>77</v>
      </c>
      <c r="N280" s="48"/>
      <c r="O280" s="11"/>
      <c r="P280" s="40"/>
      <c r="Q280" s="40"/>
      <c r="R280" s="40"/>
      <c r="S280" s="40"/>
      <c r="T280" s="40"/>
      <c r="U280" s="40"/>
      <c r="V280" s="40"/>
      <c r="W280" s="40"/>
      <c r="X280" s="40"/>
      <c r="Y280" s="40"/>
      <c r="Z280" s="40"/>
    </row>
    <row r="281" spans="2:26" ht="57.75" customHeight="1">
      <c r="B281" s="42" t="s">
        <v>495</v>
      </c>
      <c r="C281" s="42" t="s">
        <v>44</v>
      </c>
      <c r="D281" s="42">
        <v>1072</v>
      </c>
      <c r="E281" s="42">
        <v>2015</v>
      </c>
      <c r="F281" s="43" t="s">
        <v>78</v>
      </c>
      <c r="G281" s="42" t="s">
        <v>46</v>
      </c>
      <c r="H281" s="44" t="s">
        <v>596</v>
      </c>
      <c r="I281" s="45" t="s">
        <v>597</v>
      </c>
      <c r="J281" s="46"/>
      <c r="K281" s="46" t="s">
        <v>49</v>
      </c>
      <c r="L281" s="46"/>
      <c r="M281" s="47" t="s">
        <v>77</v>
      </c>
      <c r="N281" s="48"/>
      <c r="O281" s="11"/>
      <c r="P281" s="40"/>
      <c r="Q281" s="40"/>
      <c r="R281" s="40"/>
      <c r="S281" s="40"/>
      <c r="T281" s="40"/>
      <c r="U281" s="40"/>
      <c r="V281" s="40"/>
      <c r="W281" s="40"/>
      <c r="X281" s="40"/>
      <c r="Y281" s="40"/>
      <c r="Z281" s="40"/>
    </row>
    <row r="282" spans="2:26" s="21" customFormat="1" ht="114">
      <c r="B282" s="15" t="s">
        <v>495</v>
      </c>
      <c r="C282" s="15" t="s">
        <v>177</v>
      </c>
      <c r="D282" s="15">
        <v>18</v>
      </c>
      <c r="E282" s="15">
        <v>2020</v>
      </c>
      <c r="F282" s="16" t="s">
        <v>598</v>
      </c>
      <c r="G282" s="24" t="s">
        <v>599</v>
      </c>
      <c r="H282" s="24" t="s">
        <v>600</v>
      </c>
      <c r="I282" s="25" t="s">
        <v>601</v>
      </c>
      <c r="J282" s="18" t="s">
        <v>49</v>
      </c>
      <c r="K282" s="18" t="s">
        <v>49</v>
      </c>
      <c r="L282" s="18"/>
      <c r="M282" s="19" t="s">
        <v>50</v>
      </c>
      <c r="N282" s="20"/>
      <c r="P282" s="22"/>
      <c r="Q282" s="22"/>
      <c r="R282" s="22"/>
      <c r="S282" s="22"/>
      <c r="T282" s="22"/>
      <c r="U282" s="22"/>
      <c r="V282" s="22"/>
      <c r="W282" s="22"/>
      <c r="X282" s="22"/>
      <c r="Y282" s="22"/>
      <c r="Z282" s="22"/>
    </row>
    <row r="283" spans="2:26" s="21" customFormat="1" ht="185.25">
      <c r="B283" s="15" t="s">
        <v>495</v>
      </c>
      <c r="C283" s="15" t="s">
        <v>177</v>
      </c>
      <c r="D283" s="15">
        <v>18</v>
      </c>
      <c r="E283" s="15">
        <v>2020</v>
      </c>
      <c r="F283" s="16" t="s">
        <v>598</v>
      </c>
      <c r="G283" s="24" t="s">
        <v>599</v>
      </c>
      <c r="H283" s="24" t="s">
        <v>602</v>
      </c>
      <c r="I283" s="25" t="s">
        <v>603</v>
      </c>
      <c r="J283" s="18" t="s">
        <v>49</v>
      </c>
      <c r="K283" s="18" t="s">
        <v>49</v>
      </c>
      <c r="L283" s="18"/>
      <c r="M283" s="19" t="s">
        <v>50</v>
      </c>
      <c r="N283" s="20"/>
      <c r="P283" s="22"/>
      <c r="Q283" s="22"/>
      <c r="R283" s="22"/>
      <c r="S283" s="22"/>
      <c r="T283" s="22"/>
      <c r="U283" s="22"/>
      <c r="V283" s="22"/>
      <c r="W283" s="22"/>
      <c r="X283" s="22"/>
      <c r="Y283" s="22"/>
      <c r="Z283" s="22"/>
    </row>
    <row r="284" spans="2:26" s="21" customFormat="1" ht="156.75">
      <c r="B284" s="15" t="s">
        <v>495</v>
      </c>
      <c r="C284" s="15" t="s">
        <v>177</v>
      </c>
      <c r="D284" s="15">
        <v>18</v>
      </c>
      <c r="E284" s="15">
        <v>2020</v>
      </c>
      <c r="F284" s="16" t="s">
        <v>598</v>
      </c>
      <c r="G284" s="24" t="s">
        <v>599</v>
      </c>
      <c r="H284" s="24" t="s">
        <v>604</v>
      </c>
      <c r="I284" s="25" t="s">
        <v>605</v>
      </c>
      <c r="J284" s="18" t="s">
        <v>49</v>
      </c>
      <c r="K284" s="18" t="s">
        <v>49</v>
      </c>
      <c r="L284" s="18"/>
      <c r="M284" s="19" t="s">
        <v>139</v>
      </c>
      <c r="N284" s="20"/>
      <c r="P284" s="22"/>
      <c r="Q284" s="22"/>
      <c r="R284" s="22"/>
      <c r="S284" s="22"/>
      <c r="T284" s="22"/>
      <c r="U284" s="22"/>
      <c r="V284" s="22"/>
      <c r="W284" s="22"/>
      <c r="X284" s="22"/>
      <c r="Y284" s="22"/>
      <c r="Z284" s="22"/>
    </row>
    <row r="285" spans="2:26" s="21" customFormat="1" ht="85.5">
      <c r="B285" s="15" t="s">
        <v>495</v>
      </c>
      <c r="C285" s="15" t="s">
        <v>177</v>
      </c>
      <c r="D285" s="15">
        <v>18</v>
      </c>
      <c r="E285" s="15">
        <v>2020</v>
      </c>
      <c r="F285" s="16" t="s">
        <v>598</v>
      </c>
      <c r="G285" s="24" t="s">
        <v>599</v>
      </c>
      <c r="H285" s="24" t="s">
        <v>606</v>
      </c>
      <c r="I285" s="25" t="s">
        <v>607</v>
      </c>
      <c r="J285" s="18" t="s">
        <v>49</v>
      </c>
      <c r="K285" s="18" t="s">
        <v>49</v>
      </c>
      <c r="L285" s="18"/>
      <c r="M285" s="19" t="s">
        <v>71</v>
      </c>
      <c r="N285" s="20"/>
      <c r="P285" s="22"/>
      <c r="Q285" s="22"/>
      <c r="R285" s="22"/>
      <c r="S285" s="22"/>
      <c r="T285" s="22"/>
      <c r="U285" s="22"/>
      <c r="V285" s="22"/>
      <c r="W285" s="22"/>
      <c r="X285" s="22"/>
      <c r="Y285" s="22"/>
      <c r="Z285" s="22"/>
    </row>
    <row r="286" spans="2:26" s="21" customFormat="1" ht="85.5">
      <c r="B286" s="15" t="s">
        <v>495</v>
      </c>
      <c r="C286" s="15" t="s">
        <v>177</v>
      </c>
      <c r="D286" s="15">
        <v>27</v>
      </c>
      <c r="E286" s="15">
        <v>2019</v>
      </c>
      <c r="F286" s="16" t="s">
        <v>608</v>
      </c>
      <c r="G286" s="15" t="s">
        <v>46</v>
      </c>
      <c r="H286" s="24" t="s">
        <v>609</v>
      </c>
      <c r="I286" s="25" t="s">
        <v>610</v>
      </c>
      <c r="J286" s="18" t="s">
        <v>49</v>
      </c>
      <c r="K286" s="18"/>
      <c r="L286" s="18"/>
      <c r="M286" s="19" t="s">
        <v>50</v>
      </c>
      <c r="N286" s="20"/>
      <c r="P286" s="22"/>
      <c r="Q286" s="22"/>
      <c r="R286" s="22"/>
      <c r="S286" s="22"/>
      <c r="T286" s="22"/>
      <c r="U286" s="22"/>
      <c r="V286" s="22"/>
      <c r="W286" s="22"/>
      <c r="X286" s="22"/>
      <c r="Y286" s="22"/>
      <c r="Z286" s="22"/>
    </row>
    <row r="287" spans="2:26" s="21" customFormat="1" ht="99.75">
      <c r="B287" s="15" t="s">
        <v>495</v>
      </c>
      <c r="C287" s="15" t="s">
        <v>177</v>
      </c>
      <c r="D287" s="15">
        <v>27</v>
      </c>
      <c r="E287" s="15">
        <v>2019</v>
      </c>
      <c r="F287" s="16" t="s">
        <v>608</v>
      </c>
      <c r="G287" s="15" t="s">
        <v>46</v>
      </c>
      <c r="H287" s="24" t="s">
        <v>609</v>
      </c>
      <c r="I287" s="25" t="s">
        <v>611</v>
      </c>
      <c r="J287" s="18" t="s">
        <v>49</v>
      </c>
      <c r="K287" s="18"/>
      <c r="L287" s="18"/>
      <c r="M287" s="19" t="s">
        <v>50</v>
      </c>
      <c r="N287" s="20"/>
      <c r="P287" s="22"/>
      <c r="Q287" s="22"/>
      <c r="R287" s="22"/>
      <c r="S287" s="22"/>
      <c r="T287" s="22"/>
      <c r="U287" s="22"/>
      <c r="V287" s="22"/>
      <c r="W287" s="22"/>
      <c r="X287" s="22"/>
      <c r="Y287" s="22"/>
      <c r="Z287" s="22"/>
    </row>
    <row r="288" spans="2:26" s="21" customFormat="1" ht="28.5">
      <c r="B288" s="15" t="s">
        <v>495</v>
      </c>
      <c r="C288" s="15" t="s">
        <v>177</v>
      </c>
      <c r="D288" s="15">
        <v>27</v>
      </c>
      <c r="E288" s="15">
        <v>2019</v>
      </c>
      <c r="F288" s="16" t="s">
        <v>608</v>
      </c>
      <c r="G288" s="15" t="s">
        <v>46</v>
      </c>
      <c r="H288" s="24" t="s">
        <v>609</v>
      </c>
      <c r="I288" s="25" t="s">
        <v>612</v>
      </c>
      <c r="J288" s="18" t="s">
        <v>49</v>
      </c>
      <c r="K288" s="18"/>
      <c r="L288" s="18"/>
      <c r="M288" s="19" t="s">
        <v>139</v>
      </c>
      <c r="N288" s="20"/>
      <c r="P288" s="22"/>
      <c r="Q288" s="22"/>
      <c r="R288" s="22"/>
      <c r="S288" s="22"/>
      <c r="T288" s="22"/>
      <c r="U288" s="22"/>
      <c r="V288" s="22"/>
      <c r="W288" s="22"/>
      <c r="X288" s="22"/>
      <c r="Y288" s="22"/>
      <c r="Z288" s="22"/>
    </row>
    <row r="289" spans="2:26" s="21" customFormat="1" ht="28.5">
      <c r="B289" s="15" t="s">
        <v>495</v>
      </c>
      <c r="C289" s="15" t="s">
        <v>177</v>
      </c>
      <c r="D289" s="15">
        <v>27</v>
      </c>
      <c r="E289" s="15">
        <v>2019</v>
      </c>
      <c r="F289" s="16" t="s">
        <v>608</v>
      </c>
      <c r="G289" s="15" t="s">
        <v>46</v>
      </c>
      <c r="H289" s="24" t="s">
        <v>609</v>
      </c>
      <c r="I289" s="25" t="s">
        <v>613</v>
      </c>
      <c r="J289" s="18" t="s">
        <v>49</v>
      </c>
      <c r="K289" s="18"/>
      <c r="L289" s="18"/>
      <c r="M289" s="19" t="s">
        <v>77</v>
      </c>
      <c r="N289" s="20"/>
      <c r="P289" s="22"/>
      <c r="Q289" s="22"/>
      <c r="R289" s="22"/>
      <c r="S289" s="22"/>
      <c r="T289" s="22"/>
      <c r="U289" s="22"/>
      <c r="V289" s="22"/>
      <c r="W289" s="22"/>
      <c r="X289" s="22"/>
      <c r="Y289" s="22"/>
      <c r="Z289" s="22"/>
    </row>
    <row r="290" spans="2:26" s="21" customFormat="1" ht="28.5">
      <c r="B290" s="15" t="s">
        <v>495</v>
      </c>
      <c r="C290" s="15" t="s">
        <v>177</v>
      </c>
      <c r="D290" s="15">
        <v>27</v>
      </c>
      <c r="E290" s="15">
        <v>2019</v>
      </c>
      <c r="F290" s="16" t="s">
        <v>608</v>
      </c>
      <c r="G290" s="15" t="s">
        <v>46</v>
      </c>
      <c r="H290" s="24" t="s">
        <v>609</v>
      </c>
      <c r="I290" s="25" t="s">
        <v>614</v>
      </c>
      <c r="J290" s="18" t="s">
        <v>49</v>
      </c>
      <c r="K290" s="18"/>
      <c r="L290" s="18"/>
      <c r="M290" s="19" t="s">
        <v>139</v>
      </c>
      <c r="N290" s="20"/>
      <c r="P290" s="22"/>
      <c r="Q290" s="22"/>
      <c r="R290" s="22"/>
      <c r="S290" s="22"/>
      <c r="T290" s="22"/>
      <c r="U290" s="22"/>
      <c r="V290" s="22"/>
      <c r="W290" s="22"/>
      <c r="X290" s="22"/>
      <c r="Y290" s="22"/>
      <c r="Z290" s="22"/>
    </row>
    <row r="291" spans="2:26" s="21" customFormat="1" ht="28.5">
      <c r="B291" s="15" t="s">
        <v>495</v>
      </c>
      <c r="C291" s="15" t="s">
        <v>177</v>
      </c>
      <c r="D291" s="15">
        <v>27</v>
      </c>
      <c r="E291" s="15">
        <v>2019</v>
      </c>
      <c r="F291" s="16" t="s">
        <v>608</v>
      </c>
      <c r="G291" s="15" t="s">
        <v>46</v>
      </c>
      <c r="H291" s="24" t="s">
        <v>615</v>
      </c>
      <c r="I291" s="25" t="s">
        <v>616</v>
      </c>
      <c r="J291" s="18" t="s">
        <v>49</v>
      </c>
      <c r="K291" s="18"/>
      <c r="L291" s="18"/>
      <c r="M291" s="19" t="s">
        <v>77</v>
      </c>
      <c r="N291" s="20"/>
      <c r="P291" s="22"/>
      <c r="Q291" s="22"/>
      <c r="R291" s="22"/>
      <c r="S291" s="22"/>
      <c r="T291" s="22"/>
      <c r="U291" s="22"/>
      <c r="V291" s="22"/>
      <c r="W291" s="22"/>
      <c r="X291" s="22"/>
      <c r="Y291" s="22"/>
      <c r="Z291" s="22"/>
    </row>
    <row r="292" spans="2:26" s="21" customFormat="1" ht="42.75">
      <c r="B292" s="15" t="s">
        <v>495</v>
      </c>
      <c r="C292" s="15" t="s">
        <v>245</v>
      </c>
      <c r="D292" s="15">
        <v>21</v>
      </c>
      <c r="E292" s="15">
        <v>2020</v>
      </c>
      <c r="F292" s="16" t="s">
        <v>246</v>
      </c>
      <c r="G292" s="15" t="s">
        <v>46</v>
      </c>
      <c r="H292" s="15" t="s">
        <v>58</v>
      </c>
      <c r="I292" s="25" t="s">
        <v>617</v>
      </c>
      <c r="J292" s="18" t="s">
        <v>49</v>
      </c>
      <c r="K292" s="18" t="s">
        <v>49</v>
      </c>
      <c r="L292" s="18"/>
      <c r="M292" s="19" t="s">
        <v>50</v>
      </c>
      <c r="N292" s="20"/>
      <c r="P292" s="22"/>
      <c r="Q292" s="22"/>
      <c r="R292" s="22"/>
      <c r="S292" s="22"/>
      <c r="T292" s="22"/>
      <c r="U292" s="22"/>
      <c r="V292" s="22"/>
      <c r="W292" s="22"/>
      <c r="X292" s="22"/>
      <c r="Y292" s="22"/>
      <c r="Z292" s="22"/>
    </row>
    <row r="293" spans="2:26" s="21" customFormat="1" ht="129">
      <c r="B293" s="15" t="s">
        <v>495</v>
      </c>
      <c r="C293" s="15" t="s">
        <v>245</v>
      </c>
      <c r="D293" s="15">
        <v>21</v>
      </c>
      <c r="E293" s="15">
        <v>2020</v>
      </c>
      <c r="F293" s="16" t="s">
        <v>246</v>
      </c>
      <c r="G293" s="15" t="s">
        <v>46</v>
      </c>
      <c r="H293" s="15" t="s">
        <v>618</v>
      </c>
      <c r="I293" s="25" t="s">
        <v>619</v>
      </c>
      <c r="J293" s="18"/>
      <c r="K293" s="18" t="s">
        <v>49</v>
      </c>
      <c r="L293" s="18"/>
      <c r="M293" s="19" t="s">
        <v>50</v>
      </c>
      <c r="N293" s="20"/>
      <c r="P293" s="22"/>
      <c r="Q293" s="22"/>
      <c r="R293" s="22"/>
      <c r="S293" s="22"/>
      <c r="T293" s="22"/>
      <c r="U293" s="22"/>
      <c r="V293" s="22"/>
      <c r="W293" s="22"/>
      <c r="X293" s="22"/>
      <c r="Y293" s="22"/>
      <c r="Z293" s="22"/>
    </row>
    <row r="294" spans="2:26" s="21" customFormat="1" ht="100.5">
      <c r="B294" s="15" t="s">
        <v>495</v>
      </c>
      <c r="C294" s="15" t="s">
        <v>245</v>
      </c>
      <c r="D294" s="15">
        <v>21</v>
      </c>
      <c r="E294" s="15">
        <v>2020</v>
      </c>
      <c r="F294" s="16" t="s">
        <v>246</v>
      </c>
      <c r="G294" s="15" t="s">
        <v>46</v>
      </c>
      <c r="H294" s="15" t="s">
        <v>615</v>
      </c>
      <c r="I294" s="25" t="s">
        <v>620</v>
      </c>
      <c r="J294" s="18" t="s">
        <v>49</v>
      </c>
      <c r="K294" s="18"/>
      <c r="L294" s="18"/>
      <c r="M294" s="19" t="s">
        <v>50</v>
      </c>
      <c r="N294" s="20"/>
      <c r="P294" s="22"/>
      <c r="Q294" s="22"/>
      <c r="R294" s="22"/>
      <c r="S294" s="22"/>
      <c r="T294" s="22"/>
      <c r="U294" s="22"/>
      <c r="V294" s="22"/>
      <c r="W294" s="22"/>
      <c r="X294" s="22"/>
      <c r="Y294" s="22"/>
      <c r="Z294" s="22"/>
    </row>
    <row r="295" spans="2:26" s="21" customFormat="1" ht="42.75">
      <c r="B295" s="15" t="s">
        <v>495</v>
      </c>
      <c r="C295" s="15" t="s">
        <v>245</v>
      </c>
      <c r="D295" s="15">
        <v>22</v>
      </c>
      <c r="E295" s="15">
        <v>2020</v>
      </c>
      <c r="F295" s="16" t="s">
        <v>621</v>
      </c>
      <c r="G295" s="15" t="s">
        <v>46</v>
      </c>
      <c r="H295" s="15" t="s">
        <v>58</v>
      </c>
      <c r="I295" s="25" t="s">
        <v>622</v>
      </c>
      <c r="J295" s="18" t="s">
        <v>49</v>
      </c>
      <c r="K295" s="18" t="s">
        <v>49</v>
      </c>
      <c r="L295" s="18"/>
      <c r="M295" s="19" t="s">
        <v>77</v>
      </c>
      <c r="N295" s="20"/>
      <c r="P295" s="22"/>
      <c r="Q295" s="22"/>
      <c r="R295" s="22"/>
      <c r="S295" s="22"/>
      <c r="T295" s="22"/>
      <c r="U295" s="22"/>
      <c r="V295" s="22"/>
      <c r="W295" s="22"/>
      <c r="X295" s="22"/>
      <c r="Y295" s="22"/>
      <c r="Z295" s="22"/>
    </row>
    <row r="296" spans="2:26" s="21" customFormat="1" ht="42.75">
      <c r="B296" s="15" t="s">
        <v>495</v>
      </c>
      <c r="C296" s="15" t="s">
        <v>177</v>
      </c>
      <c r="D296" s="15">
        <v>22</v>
      </c>
      <c r="E296" s="15">
        <v>2020</v>
      </c>
      <c r="F296" s="16" t="s">
        <v>621</v>
      </c>
      <c r="G296" s="15" t="s">
        <v>46</v>
      </c>
      <c r="H296" s="15" t="s">
        <v>58</v>
      </c>
      <c r="I296" s="25" t="s">
        <v>623</v>
      </c>
      <c r="J296" s="18" t="s">
        <v>49</v>
      </c>
      <c r="K296" s="18" t="s">
        <v>49</v>
      </c>
      <c r="L296" s="18"/>
      <c r="M296" s="19" t="s">
        <v>50</v>
      </c>
      <c r="N296" s="20"/>
      <c r="P296" s="22"/>
      <c r="Q296" s="22"/>
      <c r="R296" s="22"/>
      <c r="S296" s="22"/>
      <c r="T296" s="22"/>
      <c r="U296" s="22"/>
      <c r="V296" s="22"/>
      <c r="W296" s="22"/>
      <c r="X296" s="22"/>
      <c r="Y296" s="22"/>
      <c r="Z296" s="22"/>
    </row>
    <row r="297" spans="2:26" s="21" customFormat="1" ht="57">
      <c r="B297" s="15" t="s">
        <v>495</v>
      </c>
      <c r="C297" s="15" t="s">
        <v>177</v>
      </c>
      <c r="D297" s="15">
        <v>33</v>
      </c>
      <c r="E297" s="15">
        <v>2020</v>
      </c>
      <c r="F297" s="16" t="s">
        <v>624</v>
      </c>
      <c r="G297" s="15" t="s">
        <v>46</v>
      </c>
      <c r="H297" s="15" t="s">
        <v>58</v>
      </c>
      <c r="I297" s="25" t="s">
        <v>625</v>
      </c>
      <c r="J297" s="18" t="s">
        <v>49</v>
      </c>
      <c r="K297" s="18" t="s">
        <v>49</v>
      </c>
      <c r="L297" s="18"/>
      <c r="M297" s="19" t="s">
        <v>77</v>
      </c>
      <c r="N297" s="20"/>
      <c r="P297" s="22"/>
      <c r="Q297" s="22"/>
      <c r="R297" s="22"/>
      <c r="S297" s="22"/>
      <c r="T297" s="22"/>
      <c r="U297" s="22"/>
      <c r="V297" s="22"/>
      <c r="W297" s="22"/>
      <c r="X297" s="22"/>
      <c r="Y297" s="22"/>
      <c r="Z297" s="22"/>
    </row>
    <row r="298" spans="2:26" s="21" customFormat="1" ht="42.75">
      <c r="B298" s="15" t="s">
        <v>495</v>
      </c>
      <c r="C298" s="15" t="s">
        <v>177</v>
      </c>
      <c r="D298" s="15">
        <v>41</v>
      </c>
      <c r="E298" s="15">
        <v>2020</v>
      </c>
      <c r="F298" s="16" t="s">
        <v>626</v>
      </c>
      <c r="G298" s="15" t="s">
        <v>46</v>
      </c>
      <c r="H298" s="15" t="s">
        <v>627</v>
      </c>
      <c r="I298" s="25" t="s">
        <v>628</v>
      </c>
      <c r="J298" s="18"/>
      <c r="K298" s="18" t="s">
        <v>49</v>
      </c>
      <c r="L298" s="18"/>
      <c r="M298" s="19" t="s">
        <v>77</v>
      </c>
      <c r="N298" s="20"/>
      <c r="P298" s="22"/>
      <c r="Q298" s="22"/>
      <c r="R298" s="22"/>
      <c r="S298" s="22"/>
      <c r="T298" s="22"/>
      <c r="U298" s="22"/>
      <c r="V298" s="22"/>
      <c r="W298" s="22"/>
      <c r="X298" s="22"/>
      <c r="Y298" s="22"/>
      <c r="Z298" s="22"/>
    </row>
    <row r="299" spans="2:26" s="21" customFormat="1" ht="42.75">
      <c r="B299" s="15" t="s">
        <v>495</v>
      </c>
      <c r="C299" s="15" t="s">
        <v>177</v>
      </c>
      <c r="D299" s="15">
        <v>41</v>
      </c>
      <c r="E299" s="15">
        <v>2020</v>
      </c>
      <c r="F299" s="16" t="s">
        <v>626</v>
      </c>
      <c r="G299" s="15" t="s">
        <v>46</v>
      </c>
      <c r="H299" s="15" t="s">
        <v>629</v>
      </c>
      <c r="I299" s="25" t="s">
        <v>630</v>
      </c>
      <c r="J299" s="18"/>
      <c r="K299" s="18" t="s">
        <v>49</v>
      </c>
      <c r="L299" s="18"/>
      <c r="M299" s="19" t="s">
        <v>139</v>
      </c>
      <c r="N299" s="20"/>
      <c r="P299" s="22"/>
      <c r="Q299" s="22"/>
      <c r="R299" s="22"/>
      <c r="S299" s="22"/>
      <c r="T299" s="22"/>
      <c r="U299" s="22"/>
      <c r="V299" s="22"/>
      <c r="W299" s="22"/>
      <c r="X299" s="22"/>
      <c r="Y299" s="22"/>
      <c r="Z299" s="22"/>
    </row>
    <row r="300" spans="2:26" s="21" customFormat="1" ht="28.5">
      <c r="B300" s="15" t="s">
        <v>495</v>
      </c>
      <c r="C300" s="15" t="s">
        <v>177</v>
      </c>
      <c r="D300" s="15">
        <v>41</v>
      </c>
      <c r="E300" s="15">
        <v>2020</v>
      </c>
      <c r="F300" s="16" t="s">
        <v>626</v>
      </c>
      <c r="G300" s="15" t="s">
        <v>46</v>
      </c>
      <c r="H300" s="15" t="s">
        <v>631</v>
      </c>
      <c r="I300" s="25" t="s">
        <v>632</v>
      </c>
      <c r="J300" s="18"/>
      <c r="K300" s="18" t="s">
        <v>49</v>
      </c>
      <c r="L300" s="18"/>
      <c r="M300" s="19" t="s">
        <v>77</v>
      </c>
      <c r="N300" s="20"/>
      <c r="P300" s="22"/>
      <c r="Q300" s="22"/>
      <c r="R300" s="22"/>
      <c r="S300" s="22"/>
      <c r="T300" s="22"/>
      <c r="U300" s="22"/>
      <c r="V300" s="22"/>
      <c r="W300" s="22"/>
      <c r="X300" s="22"/>
      <c r="Y300" s="22"/>
      <c r="Z300" s="22"/>
    </row>
    <row r="301" spans="2:26" s="21" customFormat="1" ht="85.5">
      <c r="B301" s="15" t="s">
        <v>495</v>
      </c>
      <c r="C301" s="15" t="s">
        <v>177</v>
      </c>
      <c r="D301" s="15">
        <v>41</v>
      </c>
      <c r="E301" s="15">
        <v>2020</v>
      </c>
      <c r="F301" s="16" t="s">
        <v>626</v>
      </c>
      <c r="G301" s="15" t="s">
        <v>46</v>
      </c>
      <c r="H301" s="15" t="s">
        <v>633</v>
      </c>
      <c r="I301" s="25" t="s">
        <v>634</v>
      </c>
      <c r="J301" s="18"/>
      <c r="K301" s="18" t="s">
        <v>49</v>
      </c>
      <c r="L301" s="18"/>
      <c r="M301" s="19" t="s">
        <v>77</v>
      </c>
      <c r="N301" s="20"/>
      <c r="P301" s="22"/>
      <c r="Q301" s="22"/>
      <c r="R301" s="22"/>
      <c r="S301" s="22"/>
      <c r="T301" s="22"/>
      <c r="U301" s="22"/>
      <c r="V301" s="22"/>
      <c r="W301" s="22"/>
      <c r="X301" s="22"/>
      <c r="Y301" s="22"/>
      <c r="Z301" s="22"/>
    </row>
    <row r="302" spans="2:26" s="21" customFormat="1" ht="28.5">
      <c r="B302" s="15" t="s">
        <v>495</v>
      </c>
      <c r="C302" s="15" t="s">
        <v>177</v>
      </c>
      <c r="D302" s="15">
        <v>41</v>
      </c>
      <c r="E302" s="15">
        <v>2020</v>
      </c>
      <c r="F302" s="16" t="s">
        <v>626</v>
      </c>
      <c r="G302" s="15" t="s">
        <v>46</v>
      </c>
      <c r="H302" s="15" t="s">
        <v>635</v>
      </c>
      <c r="I302" s="25" t="s">
        <v>636</v>
      </c>
      <c r="J302" s="18"/>
      <c r="K302" s="18" t="s">
        <v>49</v>
      </c>
      <c r="L302" s="18"/>
      <c r="M302" s="19" t="s">
        <v>77</v>
      </c>
      <c r="N302" s="20"/>
      <c r="P302" s="22"/>
      <c r="Q302" s="22"/>
      <c r="R302" s="22"/>
      <c r="S302" s="22"/>
      <c r="T302" s="22"/>
      <c r="U302" s="22"/>
      <c r="V302" s="22"/>
      <c r="W302" s="22"/>
      <c r="X302" s="22"/>
      <c r="Y302" s="22"/>
      <c r="Z302" s="22"/>
    </row>
    <row r="303" spans="2:26" s="21" customFormat="1" ht="71.25">
      <c r="B303" s="15" t="s">
        <v>495</v>
      </c>
      <c r="C303" s="15" t="s">
        <v>177</v>
      </c>
      <c r="D303" s="15">
        <v>41</v>
      </c>
      <c r="E303" s="15">
        <v>2020</v>
      </c>
      <c r="F303" s="16" t="s">
        <v>626</v>
      </c>
      <c r="G303" s="15" t="s">
        <v>46</v>
      </c>
      <c r="H303" s="15" t="s">
        <v>637</v>
      </c>
      <c r="I303" s="25" t="s">
        <v>638</v>
      </c>
      <c r="J303" s="18"/>
      <c r="K303" s="18" t="s">
        <v>49</v>
      </c>
      <c r="L303" s="18"/>
      <c r="M303" s="19" t="s">
        <v>139</v>
      </c>
      <c r="N303" s="20"/>
      <c r="P303" s="22"/>
      <c r="Q303" s="22"/>
      <c r="R303" s="22"/>
      <c r="S303" s="22"/>
      <c r="T303" s="22"/>
      <c r="U303" s="22"/>
      <c r="V303" s="22"/>
      <c r="W303" s="22"/>
      <c r="X303" s="22"/>
      <c r="Y303" s="22"/>
      <c r="Z303" s="22"/>
    </row>
    <row r="304" spans="2:26" s="21" customFormat="1" ht="28.5">
      <c r="B304" s="15" t="s">
        <v>495</v>
      </c>
      <c r="C304" s="15" t="s">
        <v>177</v>
      </c>
      <c r="D304" s="15">
        <v>41</v>
      </c>
      <c r="E304" s="15">
        <v>2020</v>
      </c>
      <c r="F304" s="16" t="s">
        <v>626</v>
      </c>
      <c r="G304" s="15" t="s">
        <v>46</v>
      </c>
      <c r="H304" s="15" t="s">
        <v>639</v>
      </c>
      <c r="I304" s="25" t="s">
        <v>640</v>
      </c>
      <c r="J304" s="18"/>
      <c r="K304" s="18" t="s">
        <v>49</v>
      </c>
      <c r="L304" s="18"/>
      <c r="M304" s="19" t="s">
        <v>77</v>
      </c>
      <c r="N304" s="20"/>
      <c r="P304" s="22"/>
      <c r="Q304" s="22"/>
      <c r="R304" s="22"/>
      <c r="S304" s="22"/>
      <c r="T304" s="22"/>
      <c r="U304" s="22"/>
      <c r="V304" s="22"/>
      <c r="W304" s="22"/>
      <c r="X304" s="22"/>
      <c r="Y304" s="22"/>
      <c r="Z304" s="22"/>
    </row>
    <row r="305" spans="2:26" s="21" customFormat="1">
      <c r="B305" s="15" t="s">
        <v>495</v>
      </c>
      <c r="C305" s="15" t="s">
        <v>177</v>
      </c>
      <c r="D305" s="15">
        <v>41</v>
      </c>
      <c r="E305" s="15">
        <v>2020</v>
      </c>
      <c r="F305" s="16" t="s">
        <v>626</v>
      </c>
      <c r="G305" s="15" t="s">
        <v>46</v>
      </c>
      <c r="H305" s="15" t="s">
        <v>641</v>
      </c>
      <c r="I305" s="25" t="s">
        <v>642</v>
      </c>
      <c r="J305" s="18"/>
      <c r="K305" s="18" t="s">
        <v>49</v>
      </c>
      <c r="L305" s="18"/>
      <c r="M305" s="19" t="s">
        <v>77</v>
      </c>
      <c r="N305" s="20"/>
      <c r="P305" s="22"/>
      <c r="Q305" s="22"/>
      <c r="R305" s="22"/>
      <c r="S305" s="22"/>
      <c r="T305" s="22"/>
      <c r="U305" s="22"/>
      <c r="V305" s="22"/>
      <c r="W305" s="22"/>
      <c r="X305" s="22"/>
      <c r="Y305" s="22"/>
      <c r="Z305" s="22"/>
    </row>
    <row r="306" spans="2:26" s="21" customFormat="1">
      <c r="B306" s="15" t="s">
        <v>495</v>
      </c>
      <c r="C306" s="15" t="s">
        <v>177</v>
      </c>
      <c r="D306" s="15">
        <v>41</v>
      </c>
      <c r="E306" s="15">
        <v>2020</v>
      </c>
      <c r="F306" s="16" t="s">
        <v>626</v>
      </c>
      <c r="G306" s="15" t="s">
        <v>46</v>
      </c>
      <c r="H306" s="15" t="s">
        <v>641</v>
      </c>
      <c r="I306" s="25" t="s">
        <v>642</v>
      </c>
      <c r="J306" s="18"/>
      <c r="K306" s="18" t="s">
        <v>49</v>
      </c>
      <c r="L306" s="18"/>
      <c r="M306" s="19" t="s">
        <v>139</v>
      </c>
      <c r="N306" s="20"/>
      <c r="P306" s="22"/>
      <c r="Q306" s="22"/>
      <c r="R306" s="22"/>
      <c r="S306" s="22"/>
      <c r="T306" s="22"/>
      <c r="U306" s="22"/>
      <c r="V306" s="22"/>
      <c r="W306" s="22"/>
      <c r="X306" s="22"/>
      <c r="Y306" s="22"/>
      <c r="Z306" s="22"/>
    </row>
    <row r="307" spans="2:26" s="21" customFormat="1" ht="99.75">
      <c r="B307" s="15" t="s">
        <v>495</v>
      </c>
      <c r="C307" s="15" t="s">
        <v>177</v>
      </c>
      <c r="D307" s="15">
        <v>41</v>
      </c>
      <c r="E307" s="15">
        <v>2020</v>
      </c>
      <c r="F307" s="16" t="s">
        <v>626</v>
      </c>
      <c r="G307" s="15" t="s">
        <v>46</v>
      </c>
      <c r="H307" s="15" t="s">
        <v>643</v>
      </c>
      <c r="I307" s="25" t="s">
        <v>644</v>
      </c>
      <c r="J307" s="18"/>
      <c r="K307" s="18" t="s">
        <v>49</v>
      </c>
      <c r="L307" s="18"/>
      <c r="M307" s="19" t="s">
        <v>77</v>
      </c>
      <c r="N307" s="20"/>
      <c r="P307" s="22"/>
      <c r="Q307" s="22"/>
      <c r="R307" s="22"/>
      <c r="S307" s="22"/>
      <c r="T307" s="22"/>
      <c r="U307" s="22"/>
      <c r="V307" s="22"/>
      <c r="W307" s="22"/>
      <c r="X307" s="22"/>
      <c r="Y307" s="22"/>
      <c r="Z307" s="22"/>
    </row>
    <row r="308" spans="2:26" s="21" customFormat="1" ht="42.75">
      <c r="B308" s="15" t="s">
        <v>495</v>
      </c>
      <c r="C308" s="15" t="s">
        <v>177</v>
      </c>
      <c r="D308" s="15">
        <v>41</v>
      </c>
      <c r="E308" s="15">
        <v>2020</v>
      </c>
      <c r="F308" s="16" t="s">
        <v>626</v>
      </c>
      <c r="G308" s="15" t="s">
        <v>46</v>
      </c>
      <c r="H308" s="15" t="s">
        <v>645</v>
      </c>
      <c r="I308" s="25" t="s">
        <v>646</v>
      </c>
      <c r="J308" s="18"/>
      <c r="K308" s="18" t="s">
        <v>49</v>
      </c>
      <c r="L308" s="18"/>
      <c r="M308" s="19" t="s">
        <v>139</v>
      </c>
      <c r="N308" s="20"/>
      <c r="P308" s="22"/>
      <c r="Q308" s="22"/>
      <c r="R308" s="22"/>
      <c r="S308" s="22"/>
      <c r="T308" s="22"/>
      <c r="U308" s="22"/>
      <c r="V308" s="22"/>
      <c r="W308" s="22"/>
      <c r="X308" s="22"/>
      <c r="Y308" s="22"/>
      <c r="Z308" s="22"/>
    </row>
    <row r="309" spans="2:26" s="21" customFormat="1" ht="42.75">
      <c r="B309" s="15" t="s">
        <v>495</v>
      </c>
      <c r="C309" s="15" t="s">
        <v>177</v>
      </c>
      <c r="D309" s="15">
        <v>41</v>
      </c>
      <c r="E309" s="15">
        <v>2020</v>
      </c>
      <c r="F309" s="16" t="s">
        <v>626</v>
      </c>
      <c r="G309" s="15" t="s">
        <v>46</v>
      </c>
      <c r="H309" s="15" t="s">
        <v>645</v>
      </c>
      <c r="I309" s="25" t="s">
        <v>646</v>
      </c>
      <c r="J309" s="18"/>
      <c r="K309" s="18" t="s">
        <v>49</v>
      </c>
      <c r="L309" s="18"/>
      <c r="M309" s="19" t="s">
        <v>77</v>
      </c>
      <c r="N309" s="20"/>
      <c r="P309" s="22"/>
      <c r="Q309" s="22"/>
      <c r="R309" s="22"/>
      <c r="S309" s="22"/>
      <c r="T309" s="22"/>
      <c r="U309" s="22"/>
      <c r="V309" s="22"/>
      <c r="W309" s="22"/>
      <c r="X309" s="22"/>
      <c r="Y309" s="22"/>
      <c r="Z309" s="22"/>
    </row>
    <row r="310" spans="2:26" s="21" customFormat="1" ht="42.75">
      <c r="B310" s="15" t="s">
        <v>495</v>
      </c>
      <c r="C310" s="15" t="s">
        <v>177</v>
      </c>
      <c r="D310" s="15">
        <v>41</v>
      </c>
      <c r="E310" s="15">
        <v>2020</v>
      </c>
      <c r="F310" s="16" t="s">
        <v>626</v>
      </c>
      <c r="G310" s="15" t="s">
        <v>46</v>
      </c>
      <c r="H310" s="15" t="s">
        <v>647</v>
      </c>
      <c r="I310" s="25" t="s">
        <v>648</v>
      </c>
      <c r="J310" s="18"/>
      <c r="K310" s="18" t="s">
        <v>49</v>
      </c>
      <c r="L310" s="18"/>
      <c r="M310" s="19" t="s">
        <v>77</v>
      </c>
      <c r="N310" s="20"/>
      <c r="P310" s="22"/>
      <c r="Q310" s="22"/>
      <c r="R310" s="22"/>
      <c r="S310" s="22"/>
      <c r="T310" s="22"/>
      <c r="U310" s="22"/>
      <c r="V310" s="22"/>
      <c r="W310" s="22"/>
      <c r="X310" s="22"/>
      <c r="Y310" s="22"/>
      <c r="Z310" s="22"/>
    </row>
    <row r="311" spans="2:26" s="21" customFormat="1" ht="42.75">
      <c r="B311" s="15" t="s">
        <v>495</v>
      </c>
      <c r="C311" s="15" t="s">
        <v>177</v>
      </c>
      <c r="D311" s="15">
        <v>41</v>
      </c>
      <c r="E311" s="15">
        <v>2020</v>
      </c>
      <c r="F311" s="16" t="s">
        <v>626</v>
      </c>
      <c r="G311" s="15" t="s">
        <v>46</v>
      </c>
      <c r="H311" s="15" t="s">
        <v>649</v>
      </c>
      <c r="I311" s="25" t="s">
        <v>650</v>
      </c>
      <c r="J311" s="18"/>
      <c r="K311" s="18" t="s">
        <v>49</v>
      </c>
      <c r="L311" s="18"/>
      <c r="M311" s="19" t="s">
        <v>139</v>
      </c>
      <c r="N311" s="20"/>
      <c r="P311" s="22"/>
      <c r="Q311" s="22"/>
      <c r="R311" s="22"/>
      <c r="S311" s="22"/>
      <c r="T311" s="22"/>
      <c r="U311" s="22"/>
      <c r="V311" s="22"/>
      <c r="W311" s="22"/>
      <c r="X311" s="22"/>
      <c r="Y311" s="22"/>
      <c r="Z311" s="22"/>
    </row>
    <row r="312" spans="2:26" s="21" customFormat="1" ht="42.75">
      <c r="B312" s="15" t="s">
        <v>495</v>
      </c>
      <c r="C312" s="15" t="s">
        <v>177</v>
      </c>
      <c r="D312" s="15">
        <v>41</v>
      </c>
      <c r="E312" s="15">
        <v>2020</v>
      </c>
      <c r="F312" s="16" t="s">
        <v>626</v>
      </c>
      <c r="G312" s="15" t="s">
        <v>46</v>
      </c>
      <c r="H312" s="15" t="s">
        <v>651</v>
      </c>
      <c r="I312" s="25" t="s">
        <v>652</v>
      </c>
      <c r="J312" s="18"/>
      <c r="K312" s="18" t="s">
        <v>49</v>
      </c>
      <c r="L312" s="18"/>
      <c r="M312" s="19" t="s">
        <v>77</v>
      </c>
      <c r="N312" s="20"/>
      <c r="P312" s="22"/>
      <c r="Q312" s="22"/>
      <c r="R312" s="22"/>
      <c r="S312" s="22"/>
      <c r="T312" s="22"/>
      <c r="U312" s="22"/>
      <c r="V312" s="22"/>
      <c r="W312" s="22"/>
      <c r="X312" s="22"/>
      <c r="Y312" s="22"/>
      <c r="Z312" s="22"/>
    </row>
    <row r="313" spans="2:26" s="21" customFormat="1" ht="42.75">
      <c r="B313" s="15" t="s">
        <v>495</v>
      </c>
      <c r="C313" s="15" t="s">
        <v>177</v>
      </c>
      <c r="D313" s="15">
        <v>41</v>
      </c>
      <c r="E313" s="15">
        <v>2020</v>
      </c>
      <c r="F313" s="16" t="s">
        <v>626</v>
      </c>
      <c r="G313" s="15" t="s">
        <v>46</v>
      </c>
      <c r="H313" s="15" t="s">
        <v>651</v>
      </c>
      <c r="I313" s="25" t="s">
        <v>652</v>
      </c>
      <c r="J313" s="18"/>
      <c r="K313" s="18" t="s">
        <v>49</v>
      </c>
      <c r="L313" s="18"/>
      <c r="M313" s="19" t="s">
        <v>139</v>
      </c>
      <c r="N313" s="20"/>
      <c r="P313" s="22"/>
      <c r="Q313" s="22"/>
      <c r="R313" s="22"/>
      <c r="S313" s="22"/>
      <c r="T313" s="22"/>
      <c r="U313" s="22"/>
      <c r="V313" s="22"/>
      <c r="W313" s="22"/>
      <c r="X313" s="22"/>
      <c r="Y313" s="22"/>
      <c r="Z313" s="22"/>
    </row>
    <row r="314" spans="2:26" s="21" customFormat="1" ht="85.5">
      <c r="B314" s="15" t="s">
        <v>495</v>
      </c>
      <c r="C314" s="15" t="s">
        <v>177</v>
      </c>
      <c r="D314" s="15">
        <v>41</v>
      </c>
      <c r="E314" s="15">
        <v>2020</v>
      </c>
      <c r="F314" s="16" t="s">
        <v>626</v>
      </c>
      <c r="G314" s="15" t="s">
        <v>46</v>
      </c>
      <c r="H314" s="15" t="s">
        <v>653</v>
      </c>
      <c r="I314" s="25" t="s">
        <v>654</v>
      </c>
      <c r="J314" s="18"/>
      <c r="K314" s="18" t="s">
        <v>49</v>
      </c>
      <c r="L314" s="18"/>
      <c r="M314" s="19" t="s">
        <v>77</v>
      </c>
      <c r="N314" s="20"/>
      <c r="P314" s="22"/>
      <c r="Q314" s="22"/>
      <c r="R314" s="22"/>
      <c r="S314" s="22"/>
      <c r="T314" s="22"/>
      <c r="U314" s="22"/>
      <c r="V314" s="22"/>
      <c r="W314" s="22"/>
      <c r="X314" s="22"/>
      <c r="Y314" s="22"/>
      <c r="Z314" s="22"/>
    </row>
    <row r="315" spans="2:26" s="21" customFormat="1" ht="28.5">
      <c r="B315" s="15" t="s">
        <v>495</v>
      </c>
      <c r="C315" s="15" t="s">
        <v>177</v>
      </c>
      <c r="D315" s="15">
        <v>41</v>
      </c>
      <c r="E315" s="15">
        <v>2020</v>
      </c>
      <c r="F315" s="16" t="s">
        <v>626</v>
      </c>
      <c r="G315" s="15" t="s">
        <v>46</v>
      </c>
      <c r="H315" s="15" t="s">
        <v>655</v>
      </c>
      <c r="I315" s="25" t="s">
        <v>656</v>
      </c>
      <c r="J315" s="18"/>
      <c r="K315" s="18" t="s">
        <v>49</v>
      </c>
      <c r="L315" s="18"/>
      <c r="M315" s="19" t="s">
        <v>139</v>
      </c>
      <c r="N315" s="20"/>
      <c r="P315" s="22"/>
      <c r="Q315" s="22"/>
      <c r="R315" s="22"/>
      <c r="S315" s="22"/>
      <c r="T315" s="22"/>
      <c r="U315" s="22"/>
      <c r="V315" s="22"/>
      <c r="W315" s="22"/>
      <c r="X315" s="22"/>
      <c r="Y315" s="22"/>
      <c r="Z315" s="22"/>
    </row>
    <row r="316" spans="2:26" s="21" customFormat="1" ht="28.5">
      <c r="B316" s="15" t="s">
        <v>495</v>
      </c>
      <c r="C316" s="15" t="s">
        <v>177</v>
      </c>
      <c r="D316" s="15">
        <v>41</v>
      </c>
      <c r="E316" s="15">
        <v>2020</v>
      </c>
      <c r="F316" s="16" t="s">
        <v>626</v>
      </c>
      <c r="G316" s="15" t="s">
        <v>46</v>
      </c>
      <c r="H316" s="15" t="s">
        <v>657</v>
      </c>
      <c r="I316" s="25" t="s">
        <v>658</v>
      </c>
      <c r="J316" s="18"/>
      <c r="K316" s="18" t="s">
        <v>49</v>
      </c>
      <c r="L316" s="18"/>
      <c r="M316" s="19" t="s">
        <v>50</v>
      </c>
      <c r="N316" s="20"/>
      <c r="P316" s="22"/>
      <c r="Q316" s="22"/>
      <c r="R316" s="22"/>
      <c r="S316" s="22"/>
      <c r="T316" s="22"/>
      <c r="U316" s="22"/>
      <c r="V316" s="22"/>
      <c r="W316" s="22"/>
      <c r="X316" s="22"/>
      <c r="Y316" s="22"/>
      <c r="Z316" s="22"/>
    </row>
    <row r="317" spans="2:26" s="21" customFormat="1" ht="57" customHeight="1">
      <c r="B317" s="15" t="s">
        <v>495</v>
      </c>
      <c r="C317" s="15" t="s">
        <v>177</v>
      </c>
      <c r="D317" s="15">
        <v>41</v>
      </c>
      <c r="E317" s="15">
        <v>2020</v>
      </c>
      <c r="F317" s="16" t="s">
        <v>626</v>
      </c>
      <c r="G317" s="15" t="s">
        <v>46</v>
      </c>
      <c r="H317" s="15" t="s">
        <v>659</v>
      </c>
      <c r="I317" s="25" t="s">
        <v>660</v>
      </c>
      <c r="J317" s="18"/>
      <c r="K317" s="18" t="s">
        <v>49</v>
      </c>
      <c r="L317" s="18"/>
      <c r="M317" s="19" t="s">
        <v>77</v>
      </c>
      <c r="N317" s="20"/>
      <c r="P317" s="22"/>
      <c r="Q317" s="22"/>
      <c r="R317" s="22"/>
      <c r="S317" s="22"/>
      <c r="T317" s="22"/>
      <c r="U317" s="22"/>
      <c r="V317" s="22"/>
      <c r="W317" s="22"/>
      <c r="X317" s="22"/>
      <c r="Y317" s="22"/>
      <c r="Z317" s="22"/>
    </row>
    <row r="318" spans="2:26" s="21" customFormat="1" ht="42.75">
      <c r="B318" s="15" t="s">
        <v>495</v>
      </c>
      <c r="C318" s="15" t="s">
        <v>177</v>
      </c>
      <c r="D318" s="15">
        <v>41</v>
      </c>
      <c r="E318" s="15">
        <v>2020</v>
      </c>
      <c r="F318" s="16" t="s">
        <v>626</v>
      </c>
      <c r="G318" s="15" t="s">
        <v>46</v>
      </c>
      <c r="H318" s="15" t="s">
        <v>661</v>
      </c>
      <c r="I318" s="25" t="s">
        <v>662</v>
      </c>
      <c r="J318" s="18"/>
      <c r="K318" s="18" t="s">
        <v>49</v>
      </c>
      <c r="L318" s="18"/>
      <c r="M318" s="19" t="s">
        <v>139</v>
      </c>
      <c r="N318" s="20"/>
      <c r="P318" s="22"/>
      <c r="Q318" s="22"/>
      <c r="R318" s="22"/>
      <c r="S318" s="22"/>
      <c r="T318" s="22"/>
      <c r="U318" s="22"/>
      <c r="V318" s="22"/>
      <c r="W318" s="22"/>
      <c r="X318" s="22"/>
      <c r="Y318" s="22"/>
      <c r="Z318" s="22"/>
    </row>
    <row r="319" spans="2:26" s="21" customFormat="1" ht="42.75">
      <c r="B319" s="15" t="s">
        <v>495</v>
      </c>
      <c r="C319" s="15" t="s">
        <v>177</v>
      </c>
      <c r="D319" s="15">
        <v>41</v>
      </c>
      <c r="E319" s="15">
        <v>2020</v>
      </c>
      <c r="F319" s="16" t="s">
        <v>626</v>
      </c>
      <c r="G319" s="15" t="s">
        <v>46</v>
      </c>
      <c r="H319" s="15" t="s">
        <v>663</v>
      </c>
      <c r="I319" s="25" t="s">
        <v>664</v>
      </c>
      <c r="J319" s="18"/>
      <c r="K319" s="18" t="s">
        <v>49</v>
      </c>
      <c r="L319" s="18"/>
      <c r="M319" s="19" t="s">
        <v>77</v>
      </c>
      <c r="N319" s="20"/>
      <c r="P319" s="22"/>
      <c r="Q319" s="22"/>
      <c r="R319" s="22"/>
      <c r="S319" s="22"/>
      <c r="T319" s="22"/>
      <c r="U319" s="22"/>
      <c r="V319" s="22"/>
      <c r="W319" s="22"/>
      <c r="X319" s="22"/>
      <c r="Y319" s="22"/>
      <c r="Z319" s="22"/>
    </row>
    <row r="320" spans="2:26" s="21" customFormat="1" ht="28.5">
      <c r="B320" s="15" t="s">
        <v>495</v>
      </c>
      <c r="C320" s="15" t="s">
        <v>177</v>
      </c>
      <c r="D320" s="15">
        <v>41</v>
      </c>
      <c r="E320" s="15">
        <v>2020</v>
      </c>
      <c r="F320" s="16" t="s">
        <v>626</v>
      </c>
      <c r="G320" s="15" t="s">
        <v>46</v>
      </c>
      <c r="H320" s="15" t="s">
        <v>665</v>
      </c>
      <c r="I320" s="25" t="s">
        <v>666</v>
      </c>
      <c r="J320" s="18"/>
      <c r="K320" s="18" t="s">
        <v>49</v>
      </c>
      <c r="L320" s="18"/>
      <c r="M320" s="19" t="s">
        <v>77</v>
      </c>
      <c r="N320" s="20"/>
      <c r="P320" s="22"/>
      <c r="Q320" s="22"/>
      <c r="R320" s="22"/>
      <c r="S320" s="22"/>
      <c r="T320" s="22"/>
      <c r="U320" s="22"/>
      <c r="V320" s="22"/>
      <c r="W320" s="22"/>
      <c r="X320" s="22"/>
      <c r="Y320" s="22"/>
      <c r="Z320" s="22"/>
    </row>
    <row r="321" spans="1:26" s="21" customFormat="1" ht="42.75">
      <c r="B321" s="15" t="s">
        <v>495</v>
      </c>
      <c r="C321" s="15" t="s">
        <v>177</v>
      </c>
      <c r="D321" s="15">
        <v>41</v>
      </c>
      <c r="E321" s="15">
        <v>2020</v>
      </c>
      <c r="F321" s="16" t="s">
        <v>626</v>
      </c>
      <c r="G321" s="15" t="s">
        <v>46</v>
      </c>
      <c r="H321" s="15" t="s">
        <v>667</v>
      </c>
      <c r="I321" s="25" t="s">
        <v>668</v>
      </c>
      <c r="J321" s="18"/>
      <c r="K321" s="18" t="s">
        <v>49</v>
      </c>
      <c r="L321" s="18"/>
      <c r="M321" s="19" t="s">
        <v>71</v>
      </c>
      <c r="N321" s="20"/>
      <c r="P321" s="22"/>
      <c r="Q321" s="22"/>
      <c r="R321" s="22"/>
      <c r="S321" s="22"/>
      <c r="T321" s="22"/>
      <c r="U321" s="22"/>
      <c r="V321" s="22"/>
      <c r="W321" s="22"/>
      <c r="X321" s="22"/>
      <c r="Y321" s="22"/>
      <c r="Z321" s="22"/>
    </row>
    <row r="322" spans="1:26" s="21" customFormat="1" ht="28.5">
      <c r="B322" s="15" t="s">
        <v>495</v>
      </c>
      <c r="C322" s="15" t="s">
        <v>177</v>
      </c>
      <c r="D322" s="15">
        <v>41</v>
      </c>
      <c r="E322" s="15">
        <v>2020</v>
      </c>
      <c r="F322" s="16" t="s">
        <v>626</v>
      </c>
      <c r="G322" s="15" t="s">
        <v>46</v>
      </c>
      <c r="H322" s="15" t="s">
        <v>669</v>
      </c>
      <c r="I322" s="25" t="s">
        <v>670</v>
      </c>
      <c r="J322" s="18"/>
      <c r="K322" s="18" t="s">
        <v>49</v>
      </c>
      <c r="L322" s="18"/>
      <c r="M322" s="19" t="s">
        <v>71</v>
      </c>
      <c r="N322" s="20"/>
      <c r="P322" s="22"/>
      <c r="Q322" s="22"/>
      <c r="R322" s="22"/>
      <c r="S322" s="22"/>
      <c r="T322" s="22"/>
      <c r="U322" s="22"/>
      <c r="V322" s="22"/>
      <c r="W322" s="22"/>
      <c r="X322" s="22"/>
      <c r="Y322" s="22"/>
      <c r="Z322" s="22"/>
    </row>
    <row r="323" spans="1:26" s="21" customFormat="1" ht="28.5">
      <c r="B323" s="15" t="s">
        <v>495</v>
      </c>
      <c r="C323" s="15" t="s">
        <v>177</v>
      </c>
      <c r="D323" s="15">
        <v>41</v>
      </c>
      <c r="E323" s="15">
        <v>2020</v>
      </c>
      <c r="F323" s="16" t="s">
        <v>626</v>
      </c>
      <c r="G323" s="15" t="s">
        <v>46</v>
      </c>
      <c r="H323" s="15" t="s">
        <v>671</v>
      </c>
      <c r="I323" s="25" t="s">
        <v>672</v>
      </c>
      <c r="J323" s="18"/>
      <c r="K323" s="18" t="s">
        <v>49</v>
      </c>
      <c r="L323" s="18"/>
      <c r="M323" s="19" t="s">
        <v>77</v>
      </c>
      <c r="N323" s="20"/>
      <c r="P323" s="22"/>
      <c r="Q323" s="22"/>
      <c r="R323" s="22"/>
      <c r="S323" s="22"/>
      <c r="T323" s="22"/>
      <c r="U323" s="22"/>
      <c r="V323" s="22"/>
      <c r="W323" s="22"/>
      <c r="X323" s="22"/>
      <c r="Y323" s="22"/>
      <c r="Z323" s="22"/>
    </row>
    <row r="324" spans="1:26" s="21" customFormat="1" ht="42.75">
      <c r="B324" s="15" t="s">
        <v>495</v>
      </c>
      <c r="C324" s="15" t="s">
        <v>177</v>
      </c>
      <c r="D324" s="15">
        <v>41</v>
      </c>
      <c r="E324" s="15">
        <v>2020</v>
      </c>
      <c r="F324" s="16" t="s">
        <v>626</v>
      </c>
      <c r="G324" s="15" t="s">
        <v>46</v>
      </c>
      <c r="H324" s="15" t="s">
        <v>673</v>
      </c>
      <c r="I324" s="25" t="s">
        <v>674</v>
      </c>
      <c r="J324" s="18"/>
      <c r="K324" s="18" t="s">
        <v>49</v>
      </c>
      <c r="L324" s="18"/>
      <c r="M324" s="19" t="s">
        <v>77</v>
      </c>
      <c r="N324" s="20"/>
      <c r="P324" s="22"/>
      <c r="Q324" s="22"/>
      <c r="R324" s="22"/>
      <c r="S324" s="22"/>
      <c r="T324" s="22"/>
      <c r="U324" s="22"/>
      <c r="V324" s="22"/>
      <c r="W324" s="22"/>
      <c r="X324" s="22"/>
      <c r="Y324" s="22"/>
      <c r="Z324" s="22"/>
    </row>
    <row r="325" spans="1:26" s="21" customFormat="1" ht="99.75">
      <c r="B325" s="15" t="s">
        <v>495</v>
      </c>
      <c r="C325" s="15" t="s">
        <v>177</v>
      </c>
      <c r="D325" s="15">
        <v>41</v>
      </c>
      <c r="E325" s="15">
        <v>2020</v>
      </c>
      <c r="F325" s="16" t="s">
        <v>626</v>
      </c>
      <c r="G325" s="15" t="s">
        <v>46</v>
      </c>
      <c r="H325" s="15" t="s">
        <v>675</v>
      </c>
      <c r="I325" s="25" t="s">
        <v>676</v>
      </c>
      <c r="J325" s="18"/>
      <c r="K325" s="18" t="s">
        <v>49</v>
      </c>
      <c r="L325" s="18"/>
      <c r="M325" s="19" t="s">
        <v>139</v>
      </c>
      <c r="N325" s="20"/>
      <c r="P325" s="22"/>
      <c r="Q325" s="22"/>
      <c r="R325" s="22"/>
      <c r="S325" s="22"/>
      <c r="T325" s="22"/>
      <c r="U325" s="22"/>
      <c r="V325" s="22"/>
      <c r="W325" s="22"/>
      <c r="X325" s="22"/>
      <c r="Y325" s="22"/>
      <c r="Z325" s="22"/>
    </row>
    <row r="326" spans="1:26" s="21" customFormat="1" ht="71.25">
      <c r="B326" s="15" t="s">
        <v>495</v>
      </c>
      <c r="C326" s="15" t="s">
        <v>177</v>
      </c>
      <c r="D326" s="15">
        <v>41</v>
      </c>
      <c r="E326" s="15">
        <v>2020</v>
      </c>
      <c r="F326" s="16" t="s">
        <v>626</v>
      </c>
      <c r="G326" s="15" t="s">
        <v>46</v>
      </c>
      <c r="H326" s="15" t="s">
        <v>677</v>
      </c>
      <c r="I326" s="25" t="s">
        <v>678</v>
      </c>
      <c r="J326" s="18"/>
      <c r="K326" s="18" t="s">
        <v>49</v>
      </c>
      <c r="L326" s="18"/>
      <c r="M326" s="19" t="s">
        <v>77</v>
      </c>
      <c r="N326" s="20"/>
      <c r="P326" s="22"/>
      <c r="Q326" s="22"/>
      <c r="R326" s="22"/>
      <c r="S326" s="22"/>
      <c r="T326" s="22"/>
      <c r="U326" s="22"/>
      <c r="V326" s="22"/>
      <c r="W326" s="22"/>
      <c r="X326" s="22"/>
      <c r="Y326" s="22"/>
      <c r="Z326" s="22"/>
    </row>
    <row r="327" spans="1:26" s="21" customFormat="1" ht="28.5">
      <c r="B327" s="15" t="s">
        <v>495</v>
      </c>
      <c r="C327" s="15" t="s">
        <v>177</v>
      </c>
      <c r="D327" s="15">
        <v>41</v>
      </c>
      <c r="E327" s="15">
        <v>2020</v>
      </c>
      <c r="F327" s="16" t="s">
        <v>626</v>
      </c>
      <c r="G327" s="15" t="s">
        <v>46</v>
      </c>
      <c r="H327" s="15" t="s">
        <v>679</v>
      </c>
      <c r="I327" s="25" t="s">
        <v>680</v>
      </c>
      <c r="J327" s="18"/>
      <c r="K327" s="18" t="s">
        <v>49</v>
      </c>
      <c r="L327" s="18"/>
      <c r="M327" s="19" t="s">
        <v>50</v>
      </c>
      <c r="N327" s="20"/>
      <c r="P327" s="22"/>
      <c r="Q327" s="22"/>
      <c r="R327" s="22"/>
      <c r="S327" s="22"/>
      <c r="T327" s="22"/>
      <c r="U327" s="22"/>
      <c r="V327" s="22"/>
      <c r="W327" s="22"/>
      <c r="X327" s="22"/>
      <c r="Y327" s="22"/>
      <c r="Z327" s="22"/>
    </row>
    <row r="328" spans="1:26" s="21" customFormat="1" ht="228">
      <c r="A328" s="21" t="s">
        <v>681</v>
      </c>
      <c r="B328" s="15" t="s">
        <v>495</v>
      </c>
      <c r="C328" s="15" t="s">
        <v>177</v>
      </c>
      <c r="D328" s="15">
        <v>64</v>
      </c>
      <c r="E328" s="15">
        <v>2020</v>
      </c>
      <c r="F328" s="16" t="s">
        <v>682</v>
      </c>
      <c r="G328" s="15" t="s">
        <v>46</v>
      </c>
      <c r="H328" s="15" t="s">
        <v>58</v>
      </c>
      <c r="I328" s="25" t="s">
        <v>683</v>
      </c>
      <c r="J328" s="18"/>
      <c r="K328" s="18" t="s">
        <v>49</v>
      </c>
      <c r="L328" s="18"/>
      <c r="M328" s="19" t="s">
        <v>77</v>
      </c>
      <c r="N328" s="20"/>
      <c r="P328" s="22"/>
      <c r="Q328" s="22"/>
      <c r="R328" s="22"/>
      <c r="S328" s="22"/>
      <c r="T328" s="22"/>
      <c r="U328" s="22"/>
      <c r="V328" s="22"/>
      <c r="W328" s="22"/>
      <c r="X328" s="22"/>
      <c r="Y328" s="22"/>
      <c r="Z328" s="22"/>
    </row>
    <row r="329" spans="1:26" s="21" customFormat="1" ht="85.5">
      <c r="B329" s="15" t="s">
        <v>495</v>
      </c>
      <c r="C329" s="15" t="s">
        <v>684</v>
      </c>
      <c r="D329" s="15">
        <v>585371</v>
      </c>
      <c r="E329" s="15">
        <v>2020</v>
      </c>
      <c r="F329" s="16" t="s">
        <v>685</v>
      </c>
      <c r="G329" s="15" t="s">
        <v>686</v>
      </c>
      <c r="H329" s="15" t="s">
        <v>58</v>
      </c>
      <c r="I329" s="25" t="s">
        <v>687</v>
      </c>
      <c r="J329" s="18"/>
      <c r="K329" s="18" t="s">
        <v>49</v>
      </c>
      <c r="L329" s="18"/>
      <c r="M329" s="19" t="s">
        <v>77</v>
      </c>
      <c r="N329" s="20"/>
      <c r="P329" s="22"/>
      <c r="Q329" s="22"/>
      <c r="R329" s="22"/>
      <c r="S329" s="22"/>
      <c r="T329" s="22"/>
      <c r="U329" s="22"/>
      <c r="V329" s="22"/>
      <c r="W329" s="22"/>
      <c r="X329" s="22"/>
      <c r="Y329" s="22"/>
      <c r="Z329" s="22"/>
    </row>
    <row r="330" spans="1:26" s="21" customFormat="1" ht="99.75">
      <c r="B330" s="15" t="s">
        <v>495</v>
      </c>
      <c r="C330" s="15" t="s">
        <v>153</v>
      </c>
      <c r="D330" s="15">
        <v>771</v>
      </c>
      <c r="E330" s="15">
        <v>2020</v>
      </c>
      <c r="F330" s="16" t="s">
        <v>688</v>
      </c>
      <c r="G330" s="15" t="s">
        <v>525</v>
      </c>
      <c r="H330" s="15">
        <v>1</v>
      </c>
      <c r="I330" s="25" t="s">
        <v>689</v>
      </c>
      <c r="J330" s="18"/>
      <c r="K330" s="18" t="s">
        <v>49</v>
      </c>
      <c r="L330" s="18"/>
      <c r="M330" s="19" t="s">
        <v>77</v>
      </c>
      <c r="N330" s="20"/>
      <c r="P330" s="22"/>
      <c r="Q330" s="22"/>
      <c r="R330" s="22"/>
      <c r="S330" s="22"/>
      <c r="T330" s="22"/>
      <c r="U330" s="22"/>
      <c r="V330" s="22"/>
      <c r="W330" s="22"/>
      <c r="X330" s="22"/>
      <c r="Y330" s="22"/>
      <c r="Z330" s="22"/>
    </row>
    <row r="331" spans="1:26" s="21" customFormat="1" ht="128.25">
      <c r="B331" s="15" t="s">
        <v>495</v>
      </c>
      <c r="C331" s="15" t="s">
        <v>153</v>
      </c>
      <c r="D331" s="15">
        <v>1662</v>
      </c>
      <c r="E331" s="15">
        <v>2021</v>
      </c>
      <c r="F331" s="16" t="s">
        <v>690</v>
      </c>
      <c r="G331" s="15" t="s">
        <v>74</v>
      </c>
      <c r="H331" s="15" t="s">
        <v>691</v>
      </c>
      <c r="I331" s="25" t="s">
        <v>692</v>
      </c>
      <c r="J331" s="18"/>
      <c r="K331" s="18" t="s">
        <v>49</v>
      </c>
      <c r="L331" s="18"/>
      <c r="M331" s="19" t="s">
        <v>139</v>
      </c>
      <c r="N331" s="20"/>
      <c r="P331" s="22"/>
      <c r="Q331" s="22"/>
      <c r="R331" s="22"/>
      <c r="S331" s="22"/>
      <c r="T331" s="22"/>
      <c r="U331" s="22"/>
      <c r="V331" s="22"/>
      <c r="W331" s="22"/>
      <c r="X331" s="22"/>
      <c r="Y331" s="22"/>
      <c r="Z331" s="22"/>
    </row>
    <row r="332" spans="1:26" s="21" customFormat="1" ht="185.25">
      <c r="B332" s="15" t="s">
        <v>495</v>
      </c>
      <c r="C332" s="15" t="s">
        <v>153</v>
      </c>
      <c r="D332" s="15">
        <v>1662</v>
      </c>
      <c r="E332" s="15">
        <v>2021</v>
      </c>
      <c r="F332" s="16" t="s">
        <v>690</v>
      </c>
      <c r="G332" s="15" t="s">
        <v>74</v>
      </c>
      <c r="H332" s="15" t="s">
        <v>693</v>
      </c>
      <c r="I332" s="25" t="s">
        <v>694</v>
      </c>
      <c r="J332" s="18"/>
      <c r="K332" s="18" t="s">
        <v>49</v>
      </c>
      <c r="L332" s="18"/>
      <c r="M332" s="19" t="s">
        <v>77</v>
      </c>
      <c r="N332" s="20"/>
      <c r="P332" s="22"/>
      <c r="Q332" s="22"/>
      <c r="R332" s="22"/>
      <c r="S332" s="22"/>
      <c r="T332" s="22"/>
      <c r="U332" s="22"/>
      <c r="V332" s="22"/>
      <c r="W332" s="22"/>
      <c r="X332" s="22"/>
      <c r="Y332" s="22"/>
      <c r="Z332" s="22"/>
    </row>
    <row r="333" spans="1:26" s="21" customFormat="1" ht="128.25">
      <c r="B333" s="15" t="s">
        <v>495</v>
      </c>
      <c r="C333" s="15" t="s">
        <v>153</v>
      </c>
      <c r="D333" s="15">
        <v>1662</v>
      </c>
      <c r="E333" s="15">
        <v>2021</v>
      </c>
      <c r="F333" s="16" t="s">
        <v>690</v>
      </c>
      <c r="G333" s="15" t="s">
        <v>74</v>
      </c>
      <c r="H333" s="15" t="s">
        <v>695</v>
      </c>
      <c r="I333" s="25" t="s">
        <v>696</v>
      </c>
      <c r="J333" s="18"/>
      <c r="K333" s="18" t="s">
        <v>49</v>
      </c>
      <c r="L333" s="18"/>
      <c r="M333" s="19" t="s">
        <v>77</v>
      </c>
      <c r="N333" s="20"/>
      <c r="P333" s="22"/>
      <c r="Q333" s="22"/>
      <c r="R333" s="22"/>
      <c r="S333" s="22"/>
      <c r="T333" s="22"/>
      <c r="U333" s="22"/>
      <c r="V333" s="22"/>
      <c r="W333" s="22"/>
      <c r="X333" s="22"/>
      <c r="Y333" s="22"/>
      <c r="Z333" s="22"/>
    </row>
    <row r="334" spans="1:26" s="21" customFormat="1" ht="128.25">
      <c r="B334" s="15" t="s">
        <v>495</v>
      </c>
      <c r="C334" s="15" t="s">
        <v>153</v>
      </c>
      <c r="D334" s="15">
        <v>1662</v>
      </c>
      <c r="E334" s="15">
        <v>2021</v>
      </c>
      <c r="F334" s="16" t="s">
        <v>690</v>
      </c>
      <c r="G334" s="15" t="s">
        <v>74</v>
      </c>
      <c r="H334" s="15" t="s">
        <v>697</v>
      </c>
      <c r="I334" s="25" t="s">
        <v>698</v>
      </c>
      <c r="J334" s="18"/>
      <c r="K334" s="18" t="s">
        <v>49</v>
      </c>
      <c r="L334" s="18"/>
      <c r="M334" s="19" t="s">
        <v>77</v>
      </c>
      <c r="N334" s="20"/>
      <c r="P334" s="22"/>
      <c r="Q334" s="22"/>
      <c r="R334" s="22"/>
      <c r="S334" s="22"/>
      <c r="T334" s="22"/>
      <c r="U334" s="22"/>
      <c r="V334" s="22"/>
      <c r="W334" s="22"/>
      <c r="X334" s="22"/>
      <c r="Y334" s="22"/>
      <c r="Z334" s="22"/>
    </row>
    <row r="335" spans="1:26" s="21" customFormat="1" ht="270.75">
      <c r="B335" s="15" t="s">
        <v>495</v>
      </c>
      <c r="C335" s="15" t="s">
        <v>153</v>
      </c>
      <c r="D335" s="15">
        <v>1662</v>
      </c>
      <c r="E335" s="15">
        <v>2021</v>
      </c>
      <c r="F335" s="16" t="s">
        <v>690</v>
      </c>
      <c r="G335" s="15" t="s">
        <v>74</v>
      </c>
      <c r="H335" s="15" t="s">
        <v>699</v>
      </c>
      <c r="I335" s="25" t="s">
        <v>700</v>
      </c>
      <c r="J335" s="18"/>
      <c r="K335" s="18" t="s">
        <v>49</v>
      </c>
      <c r="L335" s="18"/>
      <c r="M335" s="19" t="s">
        <v>77</v>
      </c>
      <c r="N335" s="20"/>
      <c r="P335" s="22"/>
      <c r="Q335" s="22"/>
      <c r="R335" s="22"/>
      <c r="S335" s="22"/>
      <c r="T335" s="22"/>
      <c r="U335" s="22"/>
      <c r="V335" s="22"/>
      <c r="W335" s="22"/>
      <c r="X335" s="22"/>
      <c r="Y335" s="22"/>
      <c r="Z335" s="22"/>
    </row>
    <row r="336" spans="1:26" s="21" customFormat="1" ht="213.75">
      <c r="B336" s="15" t="s">
        <v>495</v>
      </c>
      <c r="C336" s="15" t="s">
        <v>153</v>
      </c>
      <c r="D336" s="15">
        <v>1662</v>
      </c>
      <c r="E336" s="15">
        <v>2021</v>
      </c>
      <c r="F336" s="16" t="s">
        <v>690</v>
      </c>
      <c r="G336" s="15" t="s">
        <v>74</v>
      </c>
      <c r="H336" s="15" t="s">
        <v>701</v>
      </c>
      <c r="I336" s="25" t="s">
        <v>702</v>
      </c>
      <c r="J336" s="18"/>
      <c r="K336" s="18" t="s">
        <v>49</v>
      </c>
      <c r="L336" s="18"/>
      <c r="M336" s="19" t="s">
        <v>77</v>
      </c>
      <c r="N336" s="20"/>
      <c r="P336" s="22"/>
      <c r="Q336" s="22"/>
      <c r="R336" s="22"/>
      <c r="S336" s="22"/>
      <c r="T336" s="22"/>
      <c r="U336" s="22"/>
      <c r="V336" s="22"/>
      <c r="W336" s="22"/>
      <c r="X336" s="22"/>
      <c r="Y336" s="22"/>
      <c r="Z336" s="22"/>
    </row>
    <row r="337" spans="2:26" s="21" customFormat="1" ht="128.25">
      <c r="B337" s="15" t="s">
        <v>495</v>
      </c>
      <c r="C337" s="15" t="s">
        <v>153</v>
      </c>
      <c r="D337" s="15">
        <v>1662</v>
      </c>
      <c r="E337" s="15">
        <v>2021</v>
      </c>
      <c r="F337" s="16" t="s">
        <v>690</v>
      </c>
      <c r="G337" s="15" t="s">
        <v>74</v>
      </c>
      <c r="H337" s="15" t="s">
        <v>701</v>
      </c>
      <c r="I337" s="25" t="s">
        <v>703</v>
      </c>
      <c r="J337" s="18"/>
      <c r="K337" s="18" t="s">
        <v>49</v>
      </c>
      <c r="L337" s="18"/>
      <c r="M337" s="19" t="s">
        <v>71</v>
      </c>
      <c r="N337" s="20"/>
      <c r="P337" s="22"/>
      <c r="Q337" s="22"/>
      <c r="R337" s="22"/>
      <c r="S337" s="22"/>
      <c r="T337" s="22"/>
      <c r="U337" s="22"/>
      <c r="V337" s="22"/>
      <c r="W337" s="22"/>
      <c r="X337" s="22"/>
      <c r="Y337" s="22"/>
      <c r="Z337" s="22"/>
    </row>
    <row r="338" spans="2:26" s="21" customFormat="1" ht="128.25">
      <c r="B338" s="15" t="s">
        <v>495</v>
      </c>
      <c r="C338" s="15" t="s">
        <v>153</v>
      </c>
      <c r="D338" s="15">
        <v>1662</v>
      </c>
      <c r="E338" s="15">
        <v>2021</v>
      </c>
      <c r="F338" s="16" t="s">
        <v>690</v>
      </c>
      <c r="G338" s="15" t="s">
        <v>74</v>
      </c>
      <c r="H338" s="15" t="s">
        <v>701</v>
      </c>
      <c r="I338" s="25" t="s">
        <v>704</v>
      </c>
      <c r="J338" s="18"/>
      <c r="K338" s="18" t="s">
        <v>49</v>
      </c>
      <c r="L338" s="18"/>
      <c r="M338" s="19" t="s">
        <v>139</v>
      </c>
      <c r="N338" s="20"/>
      <c r="P338" s="22"/>
      <c r="Q338" s="22"/>
      <c r="R338" s="22"/>
      <c r="S338" s="22"/>
      <c r="T338" s="22"/>
      <c r="U338" s="22"/>
      <c r="V338" s="22"/>
      <c r="W338" s="22"/>
      <c r="X338" s="22"/>
      <c r="Y338" s="22"/>
      <c r="Z338" s="22"/>
    </row>
    <row r="339" spans="2:26" s="21" customFormat="1" ht="128.25">
      <c r="B339" s="15" t="s">
        <v>495</v>
      </c>
      <c r="C339" s="15" t="s">
        <v>153</v>
      </c>
      <c r="D339" s="15">
        <v>1662</v>
      </c>
      <c r="E339" s="15">
        <v>2021</v>
      </c>
      <c r="F339" s="16" t="s">
        <v>690</v>
      </c>
      <c r="G339" s="15" t="s">
        <v>74</v>
      </c>
      <c r="H339" s="15" t="s">
        <v>705</v>
      </c>
      <c r="I339" s="25" t="s">
        <v>706</v>
      </c>
      <c r="J339" s="18"/>
      <c r="K339" s="18" t="s">
        <v>49</v>
      </c>
      <c r="L339" s="18"/>
      <c r="M339" s="19" t="s">
        <v>77</v>
      </c>
      <c r="N339" s="20"/>
      <c r="P339" s="22"/>
      <c r="Q339" s="22"/>
      <c r="R339" s="22"/>
      <c r="S339" s="22"/>
      <c r="T339" s="22"/>
      <c r="U339" s="22"/>
      <c r="V339" s="22"/>
      <c r="W339" s="22"/>
      <c r="X339" s="22"/>
      <c r="Y339" s="22"/>
      <c r="Z339" s="22"/>
    </row>
    <row r="340" spans="2:26" s="21" customFormat="1" ht="128.25">
      <c r="B340" s="15" t="s">
        <v>495</v>
      </c>
      <c r="C340" s="15" t="s">
        <v>153</v>
      </c>
      <c r="D340" s="15">
        <v>1662</v>
      </c>
      <c r="E340" s="15">
        <v>2021</v>
      </c>
      <c r="F340" s="16" t="s">
        <v>690</v>
      </c>
      <c r="G340" s="15" t="s">
        <v>74</v>
      </c>
      <c r="H340" s="15" t="s">
        <v>707</v>
      </c>
      <c r="I340" s="25" t="s">
        <v>708</v>
      </c>
      <c r="J340" s="18"/>
      <c r="K340" s="18" t="s">
        <v>49</v>
      </c>
      <c r="L340" s="18"/>
      <c r="M340" s="19" t="s">
        <v>77</v>
      </c>
      <c r="N340" s="20"/>
      <c r="P340" s="22"/>
      <c r="Q340" s="22"/>
      <c r="R340" s="22"/>
      <c r="S340" s="22"/>
      <c r="T340" s="22"/>
      <c r="U340" s="22"/>
      <c r="V340" s="22"/>
      <c r="W340" s="22"/>
      <c r="X340" s="22"/>
      <c r="Y340" s="22"/>
      <c r="Z340" s="22"/>
    </row>
    <row r="341" spans="2:26" s="21" customFormat="1" ht="128.25">
      <c r="B341" s="15" t="s">
        <v>495</v>
      </c>
      <c r="C341" s="15" t="s">
        <v>153</v>
      </c>
      <c r="D341" s="15">
        <v>1662</v>
      </c>
      <c r="E341" s="15">
        <v>2021</v>
      </c>
      <c r="F341" s="16" t="s">
        <v>690</v>
      </c>
      <c r="G341" s="15" t="s">
        <v>74</v>
      </c>
      <c r="H341" s="15" t="s">
        <v>709</v>
      </c>
      <c r="I341" s="25" t="s">
        <v>710</v>
      </c>
      <c r="J341" s="18"/>
      <c r="K341" s="18" t="s">
        <v>49</v>
      </c>
      <c r="L341" s="18"/>
      <c r="M341" s="19" t="s">
        <v>77</v>
      </c>
      <c r="N341" s="20"/>
      <c r="P341" s="22"/>
      <c r="Q341" s="22"/>
      <c r="R341" s="22"/>
      <c r="S341" s="22"/>
      <c r="T341" s="22"/>
      <c r="U341" s="22"/>
      <c r="V341" s="22"/>
      <c r="W341" s="22"/>
      <c r="X341" s="22"/>
      <c r="Y341" s="22"/>
      <c r="Z341" s="22"/>
    </row>
    <row r="342" spans="2:26" s="21" customFormat="1" ht="114">
      <c r="B342" s="15" t="s">
        <v>495</v>
      </c>
      <c r="C342" s="15" t="s">
        <v>95</v>
      </c>
      <c r="D342" s="15">
        <v>2088</v>
      </c>
      <c r="E342" s="15">
        <v>2021</v>
      </c>
      <c r="F342" s="16" t="s">
        <v>711</v>
      </c>
      <c r="G342" s="15" t="s">
        <v>74</v>
      </c>
      <c r="H342" s="15" t="s">
        <v>497</v>
      </c>
      <c r="I342" s="25" t="s">
        <v>712</v>
      </c>
      <c r="J342" s="18"/>
      <c r="K342" s="18" t="s">
        <v>49</v>
      </c>
      <c r="L342" s="18"/>
      <c r="M342" s="19" t="s">
        <v>77</v>
      </c>
      <c r="N342" s="20"/>
      <c r="P342" s="22"/>
      <c r="Q342" s="22"/>
      <c r="R342" s="22"/>
      <c r="S342" s="22"/>
      <c r="T342" s="22"/>
      <c r="U342" s="22"/>
      <c r="V342" s="22"/>
      <c r="W342" s="22"/>
      <c r="X342" s="22"/>
      <c r="Y342" s="22"/>
      <c r="Z342" s="22"/>
    </row>
    <row r="343" spans="2:26" s="21" customFormat="1" ht="71.25">
      <c r="B343" s="15" t="s">
        <v>495</v>
      </c>
      <c r="C343" s="15" t="s">
        <v>95</v>
      </c>
      <c r="D343" s="15">
        <v>2088</v>
      </c>
      <c r="E343" s="15">
        <v>2021</v>
      </c>
      <c r="F343" s="16" t="s">
        <v>711</v>
      </c>
      <c r="G343" s="15" t="s">
        <v>74</v>
      </c>
      <c r="H343" s="15">
        <v>3</v>
      </c>
      <c r="I343" s="25" t="s">
        <v>713</v>
      </c>
      <c r="J343" s="18"/>
      <c r="K343" s="18" t="s">
        <v>49</v>
      </c>
      <c r="L343" s="18"/>
      <c r="M343" s="19" t="s">
        <v>77</v>
      </c>
      <c r="N343" s="20"/>
      <c r="P343" s="22"/>
      <c r="Q343" s="22"/>
      <c r="R343" s="22"/>
      <c r="S343" s="22"/>
      <c r="T343" s="22"/>
      <c r="U343" s="22"/>
      <c r="V343" s="22"/>
      <c r="W343" s="22"/>
      <c r="X343" s="22"/>
      <c r="Y343" s="22"/>
      <c r="Z343" s="22"/>
    </row>
    <row r="344" spans="2:26" s="21" customFormat="1" ht="99.75">
      <c r="B344" s="15" t="s">
        <v>495</v>
      </c>
      <c r="C344" s="15" t="s">
        <v>95</v>
      </c>
      <c r="D344" s="15">
        <v>2088</v>
      </c>
      <c r="E344" s="15">
        <v>2021</v>
      </c>
      <c r="F344" s="16" t="s">
        <v>711</v>
      </c>
      <c r="G344" s="15" t="s">
        <v>74</v>
      </c>
      <c r="H344" s="15">
        <v>4</v>
      </c>
      <c r="I344" s="25" t="s">
        <v>714</v>
      </c>
      <c r="J344" s="18"/>
      <c r="K344" s="18" t="s">
        <v>49</v>
      </c>
      <c r="L344" s="18"/>
      <c r="M344" s="19" t="s">
        <v>77</v>
      </c>
      <c r="N344" s="20"/>
      <c r="P344" s="22"/>
      <c r="Q344" s="22"/>
      <c r="R344" s="22"/>
      <c r="S344" s="22"/>
      <c r="T344" s="22"/>
      <c r="U344" s="22"/>
      <c r="V344" s="22"/>
      <c r="W344" s="22"/>
      <c r="X344" s="22"/>
      <c r="Y344" s="22"/>
      <c r="Z344" s="22"/>
    </row>
    <row r="345" spans="2:26" s="21" customFormat="1" ht="99.75">
      <c r="B345" s="15" t="s">
        <v>495</v>
      </c>
      <c r="C345" s="15" t="s">
        <v>95</v>
      </c>
      <c r="D345" s="15">
        <v>2088</v>
      </c>
      <c r="E345" s="15">
        <v>2021</v>
      </c>
      <c r="F345" s="16" t="s">
        <v>711</v>
      </c>
      <c r="G345" s="15" t="s">
        <v>74</v>
      </c>
      <c r="H345" s="15">
        <v>4</v>
      </c>
      <c r="I345" s="25" t="s">
        <v>714</v>
      </c>
      <c r="J345" s="18"/>
      <c r="K345" s="18" t="s">
        <v>49</v>
      </c>
      <c r="L345" s="18"/>
      <c r="M345" s="19" t="s">
        <v>139</v>
      </c>
      <c r="N345" s="20"/>
      <c r="P345" s="22"/>
      <c r="Q345" s="22"/>
      <c r="R345" s="22"/>
      <c r="S345" s="22"/>
      <c r="T345" s="22"/>
      <c r="U345" s="22"/>
      <c r="V345" s="22"/>
      <c r="W345" s="22"/>
      <c r="X345" s="22"/>
      <c r="Y345" s="22"/>
      <c r="Z345" s="22"/>
    </row>
    <row r="346" spans="2:26" s="21" customFormat="1" ht="85.5">
      <c r="B346" s="15" t="s">
        <v>495</v>
      </c>
      <c r="C346" s="15" t="s">
        <v>95</v>
      </c>
      <c r="D346" s="15">
        <v>2088</v>
      </c>
      <c r="E346" s="15">
        <v>2021</v>
      </c>
      <c r="F346" s="16" t="s">
        <v>711</v>
      </c>
      <c r="G346" s="15" t="s">
        <v>74</v>
      </c>
      <c r="H346" s="15">
        <v>5</v>
      </c>
      <c r="I346" s="25" t="s">
        <v>715</v>
      </c>
      <c r="J346" s="18"/>
      <c r="K346" s="18" t="s">
        <v>49</v>
      </c>
      <c r="L346" s="18"/>
      <c r="M346" s="19" t="s">
        <v>77</v>
      </c>
      <c r="N346" s="20"/>
      <c r="P346" s="22"/>
      <c r="Q346" s="22"/>
      <c r="R346" s="22"/>
      <c r="S346" s="22"/>
      <c r="T346" s="22"/>
      <c r="U346" s="22"/>
      <c r="V346" s="22"/>
      <c r="W346" s="22"/>
      <c r="X346" s="22"/>
      <c r="Y346" s="22"/>
      <c r="Z346" s="22"/>
    </row>
    <row r="347" spans="2:26" s="21" customFormat="1" ht="57">
      <c r="B347" s="15" t="s">
        <v>495</v>
      </c>
      <c r="C347" s="15" t="s">
        <v>95</v>
      </c>
      <c r="D347" s="15">
        <v>2088</v>
      </c>
      <c r="E347" s="15">
        <v>2021</v>
      </c>
      <c r="F347" s="16" t="s">
        <v>711</v>
      </c>
      <c r="G347" s="15" t="s">
        <v>74</v>
      </c>
      <c r="H347" s="15">
        <v>6</v>
      </c>
      <c r="I347" s="25" t="s">
        <v>716</v>
      </c>
      <c r="J347" s="18"/>
      <c r="K347" s="18" t="s">
        <v>49</v>
      </c>
      <c r="L347" s="18"/>
      <c r="M347" s="19" t="s">
        <v>77</v>
      </c>
      <c r="N347" s="20"/>
      <c r="P347" s="22"/>
      <c r="Q347" s="22"/>
      <c r="R347" s="22"/>
      <c r="S347" s="22"/>
      <c r="T347" s="22"/>
      <c r="U347" s="22"/>
      <c r="V347" s="22"/>
      <c r="W347" s="22"/>
      <c r="X347" s="22"/>
      <c r="Y347" s="22"/>
      <c r="Z347" s="22"/>
    </row>
    <row r="348" spans="2:26" s="21" customFormat="1" ht="85.5">
      <c r="B348" s="15" t="s">
        <v>495</v>
      </c>
      <c r="C348" s="15" t="s">
        <v>95</v>
      </c>
      <c r="D348" s="15">
        <v>2088</v>
      </c>
      <c r="E348" s="15">
        <v>2021</v>
      </c>
      <c r="F348" s="16" t="s">
        <v>711</v>
      </c>
      <c r="G348" s="15" t="s">
        <v>74</v>
      </c>
      <c r="H348" s="15">
        <v>7</v>
      </c>
      <c r="I348" s="25" t="s">
        <v>717</v>
      </c>
      <c r="J348" s="18"/>
      <c r="K348" s="18" t="s">
        <v>49</v>
      </c>
      <c r="L348" s="18"/>
      <c r="M348" s="19" t="s">
        <v>77</v>
      </c>
      <c r="N348" s="20"/>
      <c r="P348" s="22"/>
      <c r="Q348" s="22"/>
      <c r="R348" s="22"/>
      <c r="S348" s="22"/>
      <c r="T348" s="22"/>
      <c r="U348" s="22"/>
      <c r="V348" s="22"/>
      <c r="W348" s="22"/>
      <c r="X348" s="22"/>
      <c r="Y348" s="22"/>
      <c r="Z348" s="22"/>
    </row>
    <row r="349" spans="2:26" s="21" customFormat="1" ht="99.75">
      <c r="B349" s="15" t="s">
        <v>495</v>
      </c>
      <c r="C349" s="15" t="s">
        <v>95</v>
      </c>
      <c r="D349" s="15">
        <v>2088</v>
      </c>
      <c r="E349" s="15">
        <v>2021</v>
      </c>
      <c r="F349" s="16" t="s">
        <v>711</v>
      </c>
      <c r="G349" s="15" t="s">
        <v>74</v>
      </c>
      <c r="H349" s="15">
        <v>8</v>
      </c>
      <c r="I349" s="25" t="s">
        <v>718</v>
      </c>
      <c r="J349" s="18"/>
      <c r="K349" s="18" t="s">
        <v>49</v>
      </c>
      <c r="L349" s="18"/>
      <c r="M349" s="19" t="s">
        <v>77</v>
      </c>
      <c r="N349" s="20"/>
      <c r="P349" s="22"/>
      <c r="Q349" s="22"/>
      <c r="R349" s="22"/>
      <c r="S349" s="22"/>
      <c r="T349" s="22"/>
      <c r="U349" s="22"/>
      <c r="V349" s="22"/>
      <c r="W349" s="22"/>
      <c r="X349" s="22"/>
      <c r="Y349" s="22"/>
      <c r="Z349" s="22"/>
    </row>
    <row r="350" spans="2:26" s="21" customFormat="1" ht="42.75">
      <c r="B350" s="15" t="s">
        <v>495</v>
      </c>
      <c r="C350" s="15" t="s">
        <v>95</v>
      </c>
      <c r="D350" s="15">
        <v>2088</v>
      </c>
      <c r="E350" s="15">
        <v>2021</v>
      </c>
      <c r="F350" s="16" t="s">
        <v>711</v>
      </c>
      <c r="G350" s="15" t="s">
        <v>74</v>
      </c>
      <c r="H350" s="15">
        <v>9</v>
      </c>
      <c r="I350" s="25" t="s">
        <v>719</v>
      </c>
      <c r="J350" s="18"/>
      <c r="K350" s="18" t="s">
        <v>49</v>
      </c>
      <c r="L350" s="18"/>
      <c r="M350" s="19" t="s">
        <v>77</v>
      </c>
      <c r="N350" s="20"/>
      <c r="P350" s="22"/>
      <c r="Q350" s="22"/>
      <c r="R350" s="22"/>
      <c r="S350" s="22"/>
      <c r="T350" s="22"/>
      <c r="U350" s="22"/>
      <c r="V350" s="22"/>
      <c r="W350" s="22"/>
      <c r="X350" s="22"/>
      <c r="Y350" s="22"/>
      <c r="Z350" s="22"/>
    </row>
    <row r="351" spans="2:26" s="21" customFormat="1" ht="28.5">
      <c r="B351" s="15" t="s">
        <v>495</v>
      </c>
      <c r="C351" s="15" t="s">
        <v>95</v>
      </c>
      <c r="D351" s="15">
        <v>2088</v>
      </c>
      <c r="E351" s="15">
        <v>2021</v>
      </c>
      <c r="F351" s="16" t="s">
        <v>711</v>
      </c>
      <c r="G351" s="15" t="s">
        <v>74</v>
      </c>
      <c r="H351" s="15">
        <v>9</v>
      </c>
      <c r="I351" s="25" t="s">
        <v>720</v>
      </c>
      <c r="J351" s="18"/>
      <c r="K351" s="18" t="s">
        <v>49</v>
      </c>
      <c r="L351" s="18"/>
      <c r="M351" s="19" t="s">
        <v>77</v>
      </c>
      <c r="N351" s="20"/>
      <c r="P351" s="22"/>
      <c r="Q351" s="22"/>
      <c r="R351" s="22"/>
      <c r="S351" s="22"/>
      <c r="T351" s="22"/>
      <c r="U351" s="22"/>
      <c r="V351" s="22"/>
      <c r="W351" s="22"/>
      <c r="X351" s="22"/>
      <c r="Y351" s="22"/>
      <c r="Z351" s="22"/>
    </row>
    <row r="352" spans="2:26" s="21" customFormat="1" ht="114">
      <c r="B352" s="15" t="s">
        <v>495</v>
      </c>
      <c r="C352" s="15" t="s">
        <v>95</v>
      </c>
      <c r="D352" s="15">
        <v>2088</v>
      </c>
      <c r="E352" s="15">
        <v>2021</v>
      </c>
      <c r="F352" s="16" t="s">
        <v>711</v>
      </c>
      <c r="G352" s="15" t="s">
        <v>74</v>
      </c>
      <c r="H352" s="15">
        <v>10</v>
      </c>
      <c r="I352" s="25" t="s">
        <v>721</v>
      </c>
      <c r="J352" s="18"/>
      <c r="K352" s="18" t="s">
        <v>49</v>
      </c>
      <c r="L352" s="18"/>
      <c r="M352" s="19" t="s">
        <v>77</v>
      </c>
      <c r="N352" s="20"/>
      <c r="P352" s="22"/>
      <c r="Q352" s="22"/>
      <c r="R352" s="22"/>
      <c r="S352" s="22"/>
      <c r="T352" s="22"/>
      <c r="U352" s="22"/>
      <c r="V352" s="22"/>
      <c r="W352" s="22"/>
      <c r="X352" s="22"/>
      <c r="Y352" s="22"/>
      <c r="Z352" s="22"/>
    </row>
    <row r="353" spans="2:26" s="21" customFormat="1" ht="85.5">
      <c r="B353" s="15" t="s">
        <v>495</v>
      </c>
      <c r="C353" s="15" t="s">
        <v>95</v>
      </c>
      <c r="D353" s="15">
        <v>2088</v>
      </c>
      <c r="E353" s="15">
        <v>2021</v>
      </c>
      <c r="F353" s="16" t="s">
        <v>711</v>
      </c>
      <c r="G353" s="15" t="s">
        <v>74</v>
      </c>
      <c r="H353" s="15">
        <v>11</v>
      </c>
      <c r="I353" s="25" t="s">
        <v>722</v>
      </c>
      <c r="J353" s="18"/>
      <c r="K353" s="18" t="s">
        <v>49</v>
      </c>
      <c r="L353" s="18"/>
      <c r="M353" s="19" t="s">
        <v>77</v>
      </c>
      <c r="N353" s="20"/>
      <c r="P353" s="22"/>
      <c r="Q353" s="22"/>
      <c r="R353" s="22"/>
      <c r="S353" s="22"/>
      <c r="T353" s="22"/>
      <c r="U353" s="22"/>
      <c r="V353" s="22"/>
      <c r="W353" s="22"/>
      <c r="X353" s="22"/>
      <c r="Y353" s="22"/>
      <c r="Z353" s="22"/>
    </row>
    <row r="354" spans="2:26" s="21" customFormat="1" ht="28.5">
      <c r="B354" s="15" t="s">
        <v>495</v>
      </c>
      <c r="C354" s="15" t="s">
        <v>95</v>
      </c>
      <c r="D354" s="15">
        <v>2088</v>
      </c>
      <c r="E354" s="15">
        <v>2021</v>
      </c>
      <c r="F354" s="16" t="s">
        <v>711</v>
      </c>
      <c r="G354" s="15" t="s">
        <v>74</v>
      </c>
      <c r="H354" s="15">
        <v>11</v>
      </c>
      <c r="I354" s="25" t="s">
        <v>723</v>
      </c>
      <c r="J354" s="18"/>
      <c r="K354" s="18" t="s">
        <v>49</v>
      </c>
      <c r="L354" s="18"/>
      <c r="M354" s="19" t="s">
        <v>71</v>
      </c>
      <c r="N354" s="20"/>
      <c r="P354" s="22"/>
      <c r="Q354" s="22"/>
      <c r="R354" s="22"/>
      <c r="S354" s="22"/>
      <c r="T354" s="22"/>
      <c r="U354" s="22"/>
      <c r="V354" s="22"/>
      <c r="W354" s="22"/>
      <c r="X354" s="22"/>
      <c r="Y354" s="22"/>
      <c r="Z354" s="22"/>
    </row>
    <row r="355" spans="2:26" s="21" customFormat="1" ht="42.75">
      <c r="B355" s="15" t="s">
        <v>495</v>
      </c>
      <c r="C355" s="15" t="s">
        <v>95</v>
      </c>
      <c r="D355" s="15">
        <v>2088</v>
      </c>
      <c r="E355" s="15">
        <v>2021</v>
      </c>
      <c r="F355" s="16" t="s">
        <v>711</v>
      </c>
      <c r="G355" s="15" t="s">
        <v>74</v>
      </c>
      <c r="H355" s="15">
        <v>11</v>
      </c>
      <c r="I355" s="25" t="s">
        <v>724</v>
      </c>
      <c r="J355" s="18"/>
      <c r="K355" s="18" t="s">
        <v>49</v>
      </c>
      <c r="L355" s="18"/>
      <c r="M355" s="19" t="s">
        <v>77</v>
      </c>
      <c r="N355" s="20"/>
      <c r="P355" s="22"/>
      <c r="Q355" s="22"/>
      <c r="R355" s="22"/>
      <c r="S355" s="22"/>
      <c r="T355" s="22"/>
      <c r="U355" s="22"/>
      <c r="V355" s="22"/>
      <c r="W355" s="22"/>
      <c r="X355" s="22"/>
      <c r="Y355" s="22"/>
      <c r="Z355" s="22"/>
    </row>
    <row r="356" spans="2:26" s="21" customFormat="1" ht="28.5">
      <c r="B356" s="15" t="s">
        <v>495</v>
      </c>
      <c r="C356" s="15" t="s">
        <v>95</v>
      </c>
      <c r="D356" s="15">
        <v>2088</v>
      </c>
      <c r="E356" s="15">
        <v>2021</v>
      </c>
      <c r="F356" s="16" t="s">
        <v>711</v>
      </c>
      <c r="G356" s="15" t="s">
        <v>74</v>
      </c>
      <c r="H356" s="15">
        <v>12</v>
      </c>
      <c r="I356" s="25" t="s">
        <v>725</v>
      </c>
      <c r="J356" s="18"/>
      <c r="K356" s="18" t="s">
        <v>49</v>
      </c>
      <c r="L356" s="18"/>
      <c r="M356" s="19" t="s">
        <v>77</v>
      </c>
      <c r="N356" s="20"/>
      <c r="P356" s="22"/>
      <c r="Q356" s="22"/>
      <c r="R356" s="22"/>
      <c r="S356" s="22"/>
      <c r="T356" s="22"/>
      <c r="U356" s="22"/>
      <c r="V356" s="22"/>
      <c r="W356" s="22"/>
      <c r="X356" s="22"/>
      <c r="Y356" s="22"/>
      <c r="Z356" s="22"/>
    </row>
    <row r="357" spans="2:26" s="21" customFormat="1" ht="82.5" customHeight="1">
      <c r="B357" s="15" t="s">
        <v>495</v>
      </c>
      <c r="C357" s="15" t="s">
        <v>95</v>
      </c>
      <c r="D357" s="15">
        <v>2088</v>
      </c>
      <c r="E357" s="15">
        <v>2021</v>
      </c>
      <c r="F357" s="16" t="s">
        <v>711</v>
      </c>
      <c r="G357" s="15" t="s">
        <v>74</v>
      </c>
      <c r="H357" s="15">
        <v>13</v>
      </c>
      <c r="I357" s="25" t="s">
        <v>726</v>
      </c>
      <c r="J357" s="18"/>
      <c r="K357" s="18" t="s">
        <v>49</v>
      </c>
      <c r="L357" s="18"/>
      <c r="M357" s="19" t="s">
        <v>77</v>
      </c>
      <c r="N357" s="20"/>
      <c r="P357" s="22"/>
      <c r="Q357" s="22"/>
      <c r="R357" s="22"/>
      <c r="S357" s="22"/>
      <c r="T357" s="22"/>
      <c r="U357" s="22"/>
      <c r="V357" s="22"/>
      <c r="W357" s="22"/>
      <c r="X357" s="22"/>
      <c r="Y357" s="22"/>
      <c r="Z357" s="22"/>
    </row>
    <row r="358" spans="2:26" s="21" customFormat="1" ht="114.75" customHeight="1">
      <c r="B358" s="15" t="s">
        <v>495</v>
      </c>
      <c r="C358" s="15" t="s">
        <v>95</v>
      </c>
      <c r="D358" s="15">
        <v>2088</v>
      </c>
      <c r="E358" s="15">
        <v>2021</v>
      </c>
      <c r="F358" s="16" t="s">
        <v>711</v>
      </c>
      <c r="G358" s="15" t="s">
        <v>74</v>
      </c>
      <c r="H358" s="15">
        <v>14</v>
      </c>
      <c r="I358" s="25" t="s">
        <v>727</v>
      </c>
      <c r="J358" s="18"/>
      <c r="K358" s="18" t="s">
        <v>49</v>
      </c>
      <c r="L358" s="18"/>
      <c r="M358" s="19" t="s">
        <v>77</v>
      </c>
      <c r="N358" s="20"/>
      <c r="P358" s="22"/>
      <c r="Q358" s="22"/>
      <c r="R358" s="22"/>
      <c r="S358" s="22"/>
      <c r="T358" s="22"/>
      <c r="U358" s="22"/>
      <c r="V358" s="22"/>
      <c r="W358" s="22"/>
      <c r="X358" s="22"/>
      <c r="Y358" s="22"/>
      <c r="Z358" s="22"/>
    </row>
    <row r="359" spans="2:26" s="21" customFormat="1" ht="409.5" customHeight="1">
      <c r="B359" s="15" t="s">
        <v>495</v>
      </c>
      <c r="C359" s="15" t="s">
        <v>95</v>
      </c>
      <c r="D359" s="15">
        <v>2121</v>
      </c>
      <c r="E359" s="15">
        <v>2021</v>
      </c>
      <c r="F359" s="16" t="s">
        <v>728</v>
      </c>
      <c r="G359" s="15" t="s">
        <v>74</v>
      </c>
      <c r="H359" s="15" t="s">
        <v>729</v>
      </c>
      <c r="I359" s="25" t="s">
        <v>730</v>
      </c>
      <c r="J359" s="18"/>
      <c r="K359" s="18"/>
      <c r="L359" s="18" t="s">
        <v>49</v>
      </c>
      <c r="M359" s="19" t="s">
        <v>50</v>
      </c>
      <c r="N359" s="20"/>
      <c r="P359" s="22"/>
      <c r="Q359" s="22"/>
      <c r="R359" s="22"/>
      <c r="S359" s="22"/>
      <c r="T359" s="22"/>
      <c r="U359" s="22"/>
      <c r="V359" s="22"/>
      <c r="W359" s="22"/>
      <c r="X359" s="22"/>
      <c r="Y359" s="22"/>
      <c r="Z359" s="22"/>
    </row>
    <row r="360" spans="2:26" s="21" customFormat="1" ht="48.75" customHeight="1">
      <c r="B360" s="15" t="s">
        <v>495</v>
      </c>
      <c r="C360" s="15" t="s">
        <v>95</v>
      </c>
      <c r="D360" s="15">
        <v>2121</v>
      </c>
      <c r="E360" s="15">
        <v>2021</v>
      </c>
      <c r="F360" s="16" t="s">
        <v>728</v>
      </c>
      <c r="G360" s="15" t="s">
        <v>74</v>
      </c>
      <c r="H360" s="15">
        <v>4</v>
      </c>
      <c r="I360" s="25" t="s">
        <v>731</v>
      </c>
      <c r="J360" s="18"/>
      <c r="K360" s="18"/>
      <c r="L360" s="18" t="s">
        <v>49</v>
      </c>
      <c r="M360" s="19" t="s">
        <v>77</v>
      </c>
      <c r="N360" s="20"/>
      <c r="P360" s="22"/>
      <c r="Q360" s="22"/>
      <c r="R360" s="22"/>
      <c r="S360" s="22"/>
      <c r="T360" s="22"/>
      <c r="U360" s="22"/>
      <c r="V360" s="22"/>
      <c r="W360" s="22"/>
      <c r="X360" s="22"/>
      <c r="Y360" s="22"/>
      <c r="Z360" s="22"/>
    </row>
    <row r="361" spans="2:26" s="21" customFormat="1" ht="87" customHeight="1">
      <c r="B361" s="15" t="s">
        <v>495</v>
      </c>
      <c r="C361" s="15" t="s">
        <v>95</v>
      </c>
      <c r="D361" s="15">
        <v>2121</v>
      </c>
      <c r="E361" s="15">
        <v>2021</v>
      </c>
      <c r="F361" s="16" t="s">
        <v>728</v>
      </c>
      <c r="G361" s="15" t="s">
        <v>74</v>
      </c>
      <c r="H361" s="15">
        <v>4</v>
      </c>
      <c r="I361" s="25" t="s">
        <v>732</v>
      </c>
      <c r="J361" s="18"/>
      <c r="K361" s="18"/>
      <c r="L361" s="18" t="s">
        <v>49</v>
      </c>
      <c r="M361" s="19" t="s">
        <v>77</v>
      </c>
      <c r="N361" s="20"/>
      <c r="P361" s="22"/>
      <c r="Q361" s="22"/>
      <c r="R361" s="22"/>
      <c r="S361" s="22"/>
      <c r="T361" s="22"/>
      <c r="U361" s="22"/>
      <c r="V361" s="22"/>
      <c r="W361" s="22"/>
      <c r="X361" s="22"/>
      <c r="Y361" s="22"/>
      <c r="Z361" s="22"/>
    </row>
    <row r="362" spans="2:26" s="21" customFormat="1" ht="71.25">
      <c r="B362" s="15" t="s">
        <v>495</v>
      </c>
      <c r="C362" s="15" t="s">
        <v>95</v>
      </c>
      <c r="D362" s="15">
        <v>2121</v>
      </c>
      <c r="E362" s="15">
        <v>2021</v>
      </c>
      <c r="F362" s="16" t="s">
        <v>728</v>
      </c>
      <c r="G362" s="15" t="s">
        <v>74</v>
      </c>
      <c r="H362" s="15">
        <v>4</v>
      </c>
      <c r="I362" s="25" t="s">
        <v>733</v>
      </c>
      <c r="J362" s="18"/>
      <c r="K362" s="18"/>
      <c r="L362" s="18" t="s">
        <v>49</v>
      </c>
      <c r="M362" s="19" t="s">
        <v>139</v>
      </c>
      <c r="N362" s="20"/>
      <c r="P362" s="22"/>
      <c r="Q362" s="22"/>
      <c r="R362" s="22"/>
      <c r="S362" s="22"/>
      <c r="T362" s="22"/>
      <c r="U362" s="22"/>
      <c r="V362" s="22"/>
      <c r="W362" s="22"/>
      <c r="X362" s="22"/>
      <c r="Y362" s="22"/>
      <c r="Z362" s="22"/>
    </row>
    <row r="363" spans="2:26" s="21" customFormat="1" ht="71.25">
      <c r="B363" s="15" t="s">
        <v>495</v>
      </c>
      <c r="C363" s="15" t="s">
        <v>95</v>
      </c>
      <c r="D363" s="15">
        <v>2121</v>
      </c>
      <c r="E363" s="15">
        <v>2021</v>
      </c>
      <c r="F363" s="16" t="s">
        <v>728</v>
      </c>
      <c r="G363" s="15" t="s">
        <v>74</v>
      </c>
      <c r="H363" s="15">
        <v>4</v>
      </c>
      <c r="I363" s="25" t="s">
        <v>733</v>
      </c>
      <c r="J363" s="18"/>
      <c r="K363" s="18"/>
      <c r="L363" s="18" t="s">
        <v>49</v>
      </c>
      <c r="M363" s="19" t="s">
        <v>77</v>
      </c>
      <c r="N363" s="20"/>
      <c r="P363" s="22"/>
      <c r="Q363" s="22"/>
      <c r="R363" s="22"/>
      <c r="S363" s="22"/>
      <c r="T363" s="22"/>
      <c r="U363" s="22"/>
      <c r="V363" s="22"/>
      <c r="W363" s="22"/>
      <c r="X363" s="22"/>
      <c r="Y363" s="22"/>
      <c r="Z363" s="22"/>
    </row>
    <row r="364" spans="2:26" s="21" customFormat="1" ht="71.25">
      <c r="B364" s="15" t="s">
        <v>495</v>
      </c>
      <c r="C364" s="15" t="s">
        <v>95</v>
      </c>
      <c r="D364" s="15">
        <v>2121</v>
      </c>
      <c r="E364" s="15">
        <v>2021</v>
      </c>
      <c r="F364" s="16" t="s">
        <v>728</v>
      </c>
      <c r="G364" s="15" t="s">
        <v>74</v>
      </c>
      <c r="H364" s="15">
        <v>4</v>
      </c>
      <c r="I364" s="25" t="s">
        <v>733</v>
      </c>
      <c r="J364" s="18"/>
      <c r="K364" s="18"/>
      <c r="L364" s="18" t="s">
        <v>49</v>
      </c>
      <c r="M364" s="19" t="s">
        <v>71</v>
      </c>
      <c r="N364" s="20"/>
      <c r="P364" s="22"/>
      <c r="Q364" s="22"/>
      <c r="R364" s="22"/>
      <c r="S364" s="22"/>
      <c r="T364" s="22"/>
      <c r="U364" s="22"/>
      <c r="V364" s="22"/>
      <c r="W364" s="22"/>
      <c r="X364" s="22"/>
      <c r="Y364" s="22"/>
      <c r="Z364" s="22"/>
    </row>
    <row r="365" spans="2:26" s="21" customFormat="1" ht="85.5">
      <c r="B365" s="15" t="s">
        <v>495</v>
      </c>
      <c r="C365" s="15" t="s">
        <v>95</v>
      </c>
      <c r="D365" s="15">
        <v>2121</v>
      </c>
      <c r="E365" s="15">
        <v>2021</v>
      </c>
      <c r="F365" s="16" t="s">
        <v>728</v>
      </c>
      <c r="G365" s="15" t="s">
        <v>74</v>
      </c>
      <c r="H365" s="15">
        <v>4</v>
      </c>
      <c r="I365" s="25" t="s">
        <v>734</v>
      </c>
      <c r="J365" s="18"/>
      <c r="K365" s="18"/>
      <c r="L365" s="18" t="s">
        <v>49</v>
      </c>
      <c r="M365" s="19" t="s">
        <v>77</v>
      </c>
      <c r="N365" s="20"/>
      <c r="P365" s="22"/>
      <c r="Q365" s="22"/>
      <c r="R365" s="22"/>
      <c r="S365" s="22"/>
      <c r="T365" s="22"/>
      <c r="U365" s="22"/>
      <c r="V365" s="22"/>
      <c r="W365" s="22"/>
      <c r="X365" s="22"/>
      <c r="Y365" s="22"/>
      <c r="Z365" s="22"/>
    </row>
    <row r="366" spans="2:26" s="21" customFormat="1" ht="71.25">
      <c r="B366" s="15" t="s">
        <v>495</v>
      </c>
      <c r="C366" s="15" t="s">
        <v>95</v>
      </c>
      <c r="D366" s="15">
        <v>2121</v>
      </c>
      <c r="E366" s="15">
        <v>2021</v>
      </c>
      <c r="F366" s="16" t="s">
        <v>728</v>
      </c>
      <c r="G366" s="15" t="s">
        <v>74</v>
      </c>
      <c r="H366" s="15">
        <v>4</v>
      </c>
      <c r="I366" s="25" t="s">
        <v>735</v>
      </c>
      <c r="J366" s="18"/>
      <c r="K366" s="18"/>
      <c r="L366" s="18" t="s">
        <v>49</v>
      </c>
      <c r="M366" s="19" t="s">
        <v>139</v>
      </c>
      <c r="N366" s="20"/>
      <c r="P366" s="22"/>
      <c r="Q366" s="22"/>
      <c r="R366" s="22"/>
      <c r="S366" s="22"/>
      <c r="T366" s="22"/>
      <c r="U366" s="22"/>
      <c r="V366" s="22"/>
      <c r="W366" s="22"/>
      <c r="X366" s="22"/>
      <c r="Y366" s="22"/>
      <c r="Z366" s="22"/>
    </row>
    <row r="367" spans="2:26" s="21" customFormat="1" ht="42.75">
      <c r="B367" s="15" t="s">
        <v>495</v>
      </c>
      <c r="C367" s="15" t="s">
        <v>95</v>
      </c>
      <c r="D367" s="15">
        <v>2121</v>
      </c>
      <c r="E367" s="15">
        <v>2021</v>
      </c>
      <c r="F367" s="16" t="s">
        <v>728</v>
      </c>
      <c r="G367" s="15" t="s">
        <v>74</v>
      </c>
      <c r="H367" s="15">
        <v>4</v>
      </c>
      <c r="I367" s="25" t="s">
        <v>736</v>
      </c>
      <c r="J367" s="18"/>
      <c r="K367" s="18"/>
      <c r="L367" s="18" t="s">
        <v>49</v>
      </c>
      <c r="M367" s="19" t="s">
        <v>77</v>
      </c>
      <c r="N367" s="20"/>
      <c r="P367" s="22"/>
      <c r="Q367" s="22"/>
      <c r="R367" s="22"/>
      <c r="S367" s="22"/>
      <c r="T367" s="22"/>
      <c r="U367" s="22"/>
      <c r="V367" s="22"/>
      <c r="W367" s="22"/>
      <c r="X367" s="22"/>
      <c r="Y367" s="22"/>
      <c r="Z367" s="22"/>
    </row>
    <row r="368" spans="2:26" s="21" customFormat="1" ht="148.5" customHeight="1">
      <c r="B368" s="15" t="s">
        <v>495</v>
      </c>
      <c r="C368" s="15" t="s">
        <v>95</v>
      </c>
      <c r="D368" s="15">
        <v>2121</v>
      </c>
      <c r="E368" s="15">
        <v>2021</v>
      </c>
      <c r="F368" s="16" t="s">
        <v>728</v>
      </c>
      <c r="G368" s="15" t="s">
        <v>74</v>
      </c>
      <c r="H368" s="15">
        <v>7</v>
      </c>
      <c r="I368" s="25" t="s">
        <v>737</v>
      </c>
      <c r="J368" s="18"/>
      <c r="K368" s="18"/>
      <c r="L368" s="18" t="s">
        <v>49</v>
      </c>
      <c r="M368" s="19" t="s">
        <v>77</v>
      </c>
      <c r="N368" s="20"/>
      <c r="P368" s="22"/>
      <c r="Q368" s="22"/>
      <c r="R368" s="22"/>
      <c r="S368" s="22"/>
      <c r="T368" s="22"/>
      <c r="U368" s="22"/>
      <c r="V368" s="22"/>
      <c r="W368" s="22"/>
      <c r="X368" s="22"/>
      <c r="Y368" s="22"/>
      <c r="Z368" s="22"/>
    </row>
    <row r="369" spans="2:26" s="21" customFormat="1" ht="42.75">
      <c r="B369" s="15" t="s">
        <v>495</v>
      </c>
      <c r="C369" s="15" t="s">
        <v>95</v>
      </c>
      <c r="D369" s="15">
        <v>2121</v>
      </c>
      <c r="E369" s="15">
        <v>2021</v>
      </c>
      <c r="F369" s="16" t="s">
        <v>728</v>
      </c>
      <c r="G369" s="15" t="s">
        <v>74</v>
      </c>
      <c r="H369" s="15">
        <v>8</v>
      </c>
      <c r="I369" s="25" t="s">
        <v>738</v>
      </c>
      <c r="J369" s="18"/>
      <c r="K369" s="18"/>
      <c r="L369" s="18" t="s">
        <v>49</v>
      </c>
      <c r="M369" s="19" t="s">
        <v>77</v>
      </c>
      <c r="N369" s="20"/>
      <c r="P369" s="22"/>
      <c r="Q369" s="22"/>
      <c r="R369" s="22"/>
      <c r="S369" s="22"/>
      <c r="T369" s="22"/>
      <c r="U369" s="22"/>
      <c r="V369" s="22"/>
      <c r="W369" s="22"/>
      <c r="X369" s="22"/>
      <c r="Y369" s="22"/>
      <c r="Z369" s="22"/>
    </row>
    <row r="370" spans="2:26" s="21" customFormat="1" ht="57">
      <c r="B370" s="15" t="s">
        <v>495</v>
      </c>
      <c r="C370" s="15" t="s">
        <v>95</v>
      </c>
      <c r="D370" s="15">
        <v>2121</v>
      </c>
      <c r="E370" s="15">
        <v>2021</v>
      </c>
      <c r="F370" s="16" t="s">
        <v>728</v>
      </c>
      <c r="G370" s="15" t="s">
        <v>74</v>
      </c>
      <c r="H370" s="15">
        <v>9</v>
      </c>
      <c r="I370" s="25" t="s">
        <v>739</v>
      </c>
      <c r="J370" s="18"/>
      <c r="K370" s="18"/>
      <c r="L370" s="18" t="s">
        <v>49</v>
      </c>
      <c r="M370" s="19" t="s">
        <v>50</v>
      </c>
      <c r="N370" s="20"/>
      <c r="P370" s="22"/>
      <c r="Q370" s="22"/>
      <c r="R370" s="22"/>
      <c r="S370" s="22"/>
      <c r="T370" s="22"/>
      <c r="U370" s="22"/>
      <c r="V370" s="22"/>
      <c r="W370" s="22"/>
      <c r="X370" s="22"/>
      <c r="Y370" s="22"/>
      <c r="Z370" s="22"/>
    </row>
    <row r="371" spans="2:26" s="21" customFormat="1" ht="57">
      <c r="B371" s="15" t="s">
        <v>495</v>
      </c>
      <c r="C371" s="15" t="s">
        <v>95</v>
      </c>
      <c r="D371" s="15">
        <v>2121</v>
      </c>
      <c r="E371" s="15">
        <v>2021</v>
      </c>
      <c r="F371" s="16" t="s">
        <v>728</v>
      </c>
      <c r="G371" s="15" t="s">
        <v>74</v>
      </c>
      <c r="H371" s="15">
        <v>9</v>
      </c>
      <c r="I371" s="25" t="s">
        <v>740</v>
      </c>
      <c r="J371" s="18"/>
      <c r="K371" s="18"/>
      <c r="L371" s="18" t="s">
        <v>49</v>
      </c>
      <c r="M371" s="19" t="s">
        <v>139</v>
      </c>
      <c r="N371" s="20"/>
      <c r="P371" s="22"/>
      <c r="Q371" s="22"/>
      <c r="R371" s="22"/>
      <c r="S371" s="22"/>
      <c r="T371" s="22"/>
      <c r="U371" s="22"/>
      <c r="V371" s="22"/>
      <c r="W371" s="22"/>
      <c r="X371" s="22"/>
      <c r="Y371" s="22"/>
      <c r="Z371" s="22"/>
    </row>
    <row r="372" spans="2:26" s="21" customFormat="1" ht="42.75">
      <c r="B372" s="15" t="s">
        <v>495</v>
      </c>
      <c r="C372" s="15" t="s">
        <v>95</v>
      </c>
      <c r="D372" s="15">
        <v>2121</v>
      </c>
      <c r="E372" s="15">
        <v>2021</v>
      </c>
      <c r="F372" s="16" t="s">
        <v>728</v>
      </c>
      <c r="G372" s="15" t="s">
        <v>74</v>
      </c>
      <c r="H372" s="15">
        <v>9</v>
      </c>
      <c r="I372" s="25" t="s">
        <v>741</v>
      </c>
      <c r="J372" s="18"/>
      <c r="K372" s="18"/>
      <c r="L372" s="18" t="s">
        <v>49</v>
      </c>
      <c r="M372" s="19" t="s">
        <v>71</v>
      </c>
      <c r="N372" s="20"/>
      <c r="P372" s="22"/>
      <c r="Q372" s="22"/>
      <c r="R372" s="22"/>
      <c r="S372" s="22"/>
      <c r="T372" s="22"/>
      <c r="U372" s="22"/>
      <c r="V372" s="22"/>
      <c r="W372" s="22"/>
      <c r="X372" s="22"/>
      <c r="Y372" s="22"/>
      <c r="Z372" s="22"/>
    </row>
    <row r="373" spans="2:26" s="21" customFormat="1" ht="128.25">
      <c r="B373" s="15" t="s">
        <v>495</v>
      </c>
      <c r="C373" s="15" t="s">
        <v>95</v>
      </c>
      <c r="D373" s="15">
        <v>2121</v>
      </c>
      <c r="E373" s="15">
        <v>2021</v>
      </c>
      <c r="F373" s="16" t="s">
        <v>728</v>
      </c>
      <c r="G373" s="15" t="s">
        <v>74</v>
      </c>
      <c r="H373" s="15">
        <v>10</v>
      </c>
      <c r="I373" s="25" t="s">
        <v>742</v>
      </c>
      <c r="J373" s="18"/>
      <c r="K373" s="18"/>
      <c r="L373" s="18" t="s">
        <v>49</v>
      </c>
      <c r="M373" s="19" t="s">
        <v>77</v>
      </c>
      <c r="N373" s="20"/>
      <c r="P373" s="22"/>
      <c r="Q373" s="22"/>
      <c r="R373" s="22"/>
      <c r="S373" s="22"/>
      <c r="T373" s="22"/>
      <c r="U373" s="22"/>
      <c r="V373" s="22"/>
      <c r="W373" s="22"/>
      <c r="X373" s="22"/>
      <c r="Y373" s="22"/>
      <c r="Z373" s="22"/>
    </row>
    <row r="374" spans="2:26" s="21" customFormat="1" ht="42.75">
      <c r="B374" s="15" t="s">
        <v>495</v>
      </c>
      <c r="C374" s="15" t="s">
        <v>95</v>
      </c>
      <c r="D374" s="15">
        <v>2121</v>
      </c>
      <c r="E374" s="15">
        <v>2021</v>
      </c>
      <c r="F374" s="16" t="s">
        <v>728</v>
      </c>
      <c r="G374" s="15" t="s">
        <v>74</v>
      </c>
      <c r="H374" s="15">
        <v>10</v>
      </c>
      <c r="I374" s="25" t="s">
        <v>743</v>
      </c>
      <c r="J374" s="18"/>
      <c r="K374" s="18"/>
      <c r="L374" s="18" t="s">
        <v>49</v>
      </c>
      <c r="M374" s="19" t="s">
        <v>77</v>
      </c>
      <c r="N374" s="20"/>
      <c r="P374" s="22"/>
      <c r="Q374" s="22"/>
      <c r="R374" s="22"/>
      <c r="S374" s="22"/>
      <c r="T374" s="22"/>
      <c r="U374" s="22"/>
      <c r="V374" s="22"/>
      <c r="W374" s="22"/>
      <c r="X374" s="22"/>
      <c r="Y374" s="22"/>
      <c r="Z374" s="22"/>
    </row>
    <row r="375" spans="2:26" s="21" customFormat="1" ht="42.75">
      <c r="B375" s="15" t="s">
        <v>495</v>
      </c>
      <c r="C375" s="15" t="s">
        <v>95</v>
      </c>
      <c r="D375" s="15">
        <v>2121</v>
      </c>
      <c r="E375" s="15">
        <v>2021</v>
      </c>
      <c r="F375" s="16" t="s">
        <v>728</v>
      </c>
      <c r="G375" s="15" t="s">
        <v>74</v>
      </c>
      <c r="H375" s="15">
        <v>10</v>
      </c>
      <c r="I375" s="25" t="s">
        <v>744</v>
      </c>
      <c r="J375" s="18"/>
      <c r="K375" s="18"/>
      <c r="L375" s="18" t="s">
        <v>49</v>
      </c>
      <c r="M375" s="19" t="s">
        <v>139</v>
      </c>
      <c r="N375" s="20"/>
      <c r="P375" s="22"/>
      <c r="Q375" s="22"/>
      <c r="R375" s="22"/>
      <c r="S375" s="22"/>
      <c r="T375" s="22"/>
      <c r="U375" s="22"/>
      <c r="V375" s="22"/>
      <c r="W375" s="22"/>
      <c r="X375" s="22"/>
      <c r="Y375" s="22"/>
      <c r="Z375" s="22"/>
    </row>
    <row r="376" spans="2:26" s="21" customFormat="1" ht="71.25">
      <c r="B376" s="15" t="s">
        <v>495</v>
      </c>
      <c r="C376" s="15" t="s">
        <v>95</v>
      </c>
      <c r="D376" s="15">
        <v>2121</v>
      </c>
      <c r="E376" s="15">
        <v>2021</v>
      </c>
      <c r="F376" s="16" t="s">
        <v>728</v>
      </c>
      <c r="G376" s="15" t="s">
        <v>74</v>
      </c>
      <c r="H376" s="15">
        <v>10</v>
      </c>
      <c r="I376" s="25" t="s">
        <v>745</v>
      </c>
      <c r="J376" s="18"/>
      <c r="K376" s="18"/>
      <c r="L376" s="18" t="s">
        <v>49</v>
      </c>
      <c r="M376" s="19" t="s">
        <v>50</v>
      </c>
      <c r="N376" s="20"/>
      <c r="P376" s="22"/>
      <c r="Q376" s="22"/>
      <c r="R376" s="22"/>
      <c r="S376" s="22"/>
      <c r="T376" s="22"/>
      <c r="U376" s="22"/>
      <c r="V376" s="22"/>
      <c r="W376" s="22"/>
      <c r="X376" s="22"/>
      <c r="Y376" s="22"/>
      <c r="Z376" s="22"/>
    </row>
    <row r="377" spans="2:26" s="21" customFormat="1" ht="42.75">
      <c r="B377" s="15" t="s">
        <v>495</v>
      </c>
      <c r="C377" s="15" t="s">
        <v>95</v>
      </c>
      <c r="D377" s="15">
        <v>2121</v>
      </c>
      <c r="E377" s="15">
        <v>2021</v>
      </c>
      <c r="F377" s="16" t="s">
        <v>728</v>
      </c>
      <c r="G377" s="15" t="s">
        <v>74</v>
      </c>
      <c r="H377" s="15">
        <v>11</v>
      </c>
      <c r="I377" s="25" t="s">
        <v>746</v>
      </c>
      <c r="J377" s="18"/>
      <c r="K377" s="18"/>
      <c r="L377" s="18" t="s">
        <v>49</v>
      </c>
      <c r="M377" s="19" t="s">
        <v>50</v>
      </c>
      <c r="N377" s="20"/>
      <c r="P377" s="22"/>
      <c r="Q377" s="22"/>
      <c r="R377" s="22"/>
      <c r="S377" s="22"/>
      <c r="T377" s="22"/>
      <c r="U377" s="22"/>
      <c r="V377" s="22"/>
      <c r="W377" s="22"/>
      <c r="X377" s="22"/>
      <c r="Y377" s="22"/>
      <c r="Z377" s="22"/>
    </row>
    <row r="378" spans="2:26" s="21" customFormat="1" ht="71.25">
      <c r="B378" s="15" t="s">
        <v>495</v>
      </c>
      <c r="C378" s="15" t="s">
        <v>95</v>
      </c>
      <c r="D378" s="15">
        <v>2121</v>
      </c>
      <c r="E378" s="15">
        <v>2021</v>
      </c>
      <c r="F378" s="16" t="s">
        <v>728</v>
      </c>
      <c r="G378" s="15" t="s">
        <v>74</v>
      </c>
      <c r="H378" s="15">
        <v>12</v>
      </c>
      <c r="I378" s="25" t="s">
        <v>747</v>
      </c>
      <c r="J378" s="18"/>
      <c r="K378" s="18"/>
      <c r="L378" s="18" t="s">
        <v>49</v>
      </c>
      <c r="M378" s="19" t="s">
        <v>50</v>
      </c>
      <c r="N378" s="20"/>
      <c r="P378" s="22"/>
      <c r="Q378" s="22"/>
      <c r="R378" s="22"/>
      <c r="S378" s="22"/>
      <c r="T378" s="22"/>
      <c r="U378" s="22"/>
      <c r="V378" s="22"/>
      <c r="W378" s="22"/>
      <c r="X378" s="22"/>
      <c r="Y378" s="22"/>
      <c r="Z378" s="22"/>
    </row>
    <row r="379" spans="2:26" s="21" customFormat="1" ht="42.75">
      <c r="B379" s="15" t="s">
        <v>495</v>
      </c>
      <c r="C379" s="15" t="s">
        <v>95</v>
      </c>
      <c r="D379" s="15">
        <v>2121</v>
      </c>
      <c r="E379" s="15">
        <v>2021</v>
      </c>
      <c r="F379" s="16" t="s">
        <v>728</v>
      </c>
      <c r="G379" s="15" t="s">
        <v>74</v>
      </c>
      <c r="H379" s="15">
        <v>13</v>
      </c>
      <c r="I379" s="25" t="s">
        <v>748</v>
      </c>
      <c r="J379" s="18"/>
      <c r="K379" s="18"/>
      <c r="L379" s="18" t="s">
        <v>49</v>
      </c>
      <c r="M379" s="19" t="s">
        <v>50</v>
      </c>
      <c r="N379" s="20"/>
      <c r="P379" s="22"/>
      <c r="Q379" s="22"/>
      <c r="R379" s="22"/>
      <c r="S379" s="22"/>
      <c r="T379" s="22"/>
      <c r="U379" s="22"/>
      <c r="V379" s="22"/>
      <c r="W379" s="22"/>
      <c r="X379" s="22"/>
      <c r="Y379" s="22"/>
      <c r="Z379" s="22"/>
    </row>
    <row r="380" spans="2:26" s="21" customFormat="1" ht="42.75">
      <c r="B380" s="15" t="s">
        <v>495</v>
      </c>
      <c r="C380" s="15" t="s">
        <v>95</v>
      </c>
      <c r="D380" s="15">
        <v>2121</v>
      </c>
      <c r="E380" s="15">
        <v>2021</v>
      </c>
      <c r="F380" s="16" t="s">
        <v>728</v>
      </c>
      <c r="G380" s="15" t="s">
        <v>74</v>
      </c>
      <c r="H380" s="15">
        <v>14</v>
      </c>
      <c r="I380" s="25" t="s">
        <v>749</v>
      </c>
      <c r="J380" s="18"/>
      <c r="K380" s="18"/>
      <c r="L380" s="18" t="s">
        <v>49</v>
      </c>
      <c r="M380" s="19" t="s">
        <v>50</v>
      </c>
      <c r="N380" s="20"/>
      <c r="P380" s="22"/>
      <c r="Q380" s="22"/>
      <c r="R380" s="22"/>
      <c r="S380" s="22"/>
      <c r="T380" s="22"/>
      <c r="U380" s="22"/>
      <c r="V380" s="22"/>
      <c r="W380" s="22"/>
      <c r="X380" s="22"/>
      <c r="Y380" s="22"/>
      <c r="Z380" s="22"/>
    </row>
    <row r="381" spans="2:26" s="21" customFormat="1" ht="57">
      <c r="B381" s="15" t="s">
        <v>495</v>
      </c>
      <c r="C381" s="15" t="s">
        <v>95</v>
      </c>
      <c r="D381" s="15">
        <v>2121</v>
      </c>
      <c r="E381" s="15">
        <v>2021</v>
      </c>
      <c r="F381" s="16" t="s">
        <v>728</v>
      </c>
      <c r="G381" s="15" t="s">
        <v>74</v>
      </c>
      <c r="H381" s="15">
        <v>15</v>
      </c>
      <c r="I381" s="25" t="s">
        <v>750</v>
      </c>
      <c r="J381" s="18"/>
      <c r="K381" s="18"/>
      <c r="L381" s="18" t="s">
        <v>49</v>
      </c>
      <c r="M381" s="19" t="s">
        <v>139</v>
      </c>
      <c r="N381" s="20"/>
      <c r="P381" s="22"/>
      <c r="Q381" s="22"/>
      <c r="R381" s="22"/>
      <c r="S381" s="22"/>
      <c r="T381" s="22"/>
      <c r="U381" s="22"/>
      <c r="V381" s="22"/>
      <c r="W381" s="22"/>
      <c r="X381" s="22"/>
      <c r="Y381" s="22"/>
      <c r="Z381" s="22"/>
    </row>
    <row r="382" spans="2:26" s="21" customFormat="1" ht="99.75">
      <c r="B382" s="15" t="s">
        <v>495</v>
      </c>
      <c r="C382" s="15" t="s">
        <v>95</v>
      </c>
      <c r="D382" s="15">
        <v>2121</v>
      </c>
      <c r="E382" s="15">
        <v>2021</v>
      </c>
      <c r="F382" s="16" t="s">
        <v>728</v>
      </c>
      <c r="G382" s="15" t="s">
        <v>74</v>
      </c>
      <c r="H382" s="15">
        <v>16</v>
      </c>
      <c r="I382" s="25" t="s">
        <v>751</v>
      </c>
      <c r="J382" s="18"/>
      <c r="K382" s="18"/>
      <c r="L382" s="18" t="s">
        <v>49</v>
      </c>
      <c r="M382" s="19" t="s">
        <v>50</v>
      </c>
      <c r="N382" s="20"/>
      <c r="P382" s="22"/>
      <c r="Q382" s="22"/>
      <c r="R382" s="22"/>
      <c r="S382" s="22"/>
      <c r="T382" s="22"/>
      <c r="U382" s="22"/>
      <c r="V382" s="22"/>
      <c r="W382" s="22"/>
      <c r="X382" s="22"/>
      <c r="Y382" s="22"/>
      <c r="Z382" s="22"/>
    </row>
    <row r="383" spans="2:26" s="21" customFormat="1" ht="71.25">
      <c r="B383" s="15" t="s">
        <v>495</v>
      </c>
      <c r="C383" s="15" t="s">
        <v>95</v>
      </c>
      <c r="D383" s="15">
        <v>2121</v>
      </c>
      <c r="E383" s="15">
        <v>2021</v>
      </c>
      <c r="F383" s="16" t="s">
        <v>728</v>
      </c>
      <c r="G383" s="15" t="s">
        <v>74</v>
      </c>
      <c r="H383" s="15">
        <v>16</v>
      </c>
      <c r="I383" s="25" t="s">
        <v>752</v>
      </c>
      <c r="J383" s="18"/>
      <c r="K383" s="18"/>
      <c r="L383" s="18" t="s">
        <v>49</v>
      </c>
      <c r="M383" s="19" t="s">
        <v>50</v>
      </c>
      <c r="N383" s="20"/>
      <c r="P383" s="22"/>
      <c r="Q383" s="22"/>
      <c r="R383" s="22"/>
      <c r="S383" s="22"/>
      <c r="T383" s="22"/>
      <c r="U383" s="22"/>
      <c r="V383" s="22"/>
      <c r="W383" s="22"/>
      <c r="X383" s="22"/>
      <c r="Y383" s="22"/>
      <c r="Z383" s="22"/>
    </row>
    <row r="384" spans="2:26" s="21" customFormat="1" ht="156.75">
      <c r="B384" s="15" t="s">
        <v>495</v>
      </c>
      <c r="C384" s="15" t="s">
        <v>95</v>
      </c>
      <c r="D384" s="15">
        <v>2121</v>
      </c>
      <c r="E384" s="15">
        <v>2021</v>
      </c>
      <c r="F384" s="16" t="s">
        <v>728</v>
      </c>
      <c r="G384" s="15" t="s">
        <v>74</v>
      </c>
      <c r="H384" s="15">
        <v>17</v>
      </c>
      <c r="I384" s="25" t="s">
        <v>753</v>
      </c>
      <c r="J384" s="18"/>
      <c r="K384" s="18"/>
      <c r="L384" s="18" t="s">
        <v>49</v>
      </c>
      <c r="M384" s="19" t="s">
        <v>50</v>
      </c>
      <c r="N384" s="20"/>
      <c r="P384" s="22"/>
      <c r="Q384" s="22"/>
      <c r="R384" s="22"/>
      <c r="S384" s="22"/>
      <c r="T384" s="22"/>
      <c r="U384" s="22"/>
      <c r="V384" s="22"/>
      <c r="W384" s="22"/>
      <c r="X384" s="22"/>
      <c r="Y384" s="22"/>
      <c r="Z384" s="22"/>
    </row>
    <row r="385" spans="2:26" s="21" customFormat="1" ht="57">
      <c r="B385" s="15" t="s">
        <v>495</v>
      </c>
      <c r="C385" s="15" t="s">
        <v>95</v>
      </c>
      <c r="D385" s="15">
        <v>2121</v>
      </c>
      <c r="E385" s="15">
        <v>2021</v>
      </c>
      <c r="F385" s="16" t="s">
        <v>728</v>
      </c>
      <c r="G385" s="15" t="s">
        <v>74</v>
      </c>
      <c r="H385" s="15">
        <v>18</v>
      </c>
      <c r="I385" s="25" t="s">
        <v>754</v>
      </c>
      <c r="J385" s="18"/>
      <c r="K385" s="18"/>
      <c r="L385" s="18" t="s">
        <v>49</v>
      </c>
      <c r="M385" s="19" t="s">
        <v>139</v>
      </c>
      <c r="N385" s="20"/>
      <c r="P385" s="22"/>
      <c r="Q385" s="22"/>
      <c r="R385" s="22"/>
      <c r="S385" s="22"/>
      <c r="T385" s="22"/>
      <c r="U385" s="22"/>
      <c r="V385" s="22"/>
      <c r="W385" s="22"/>
      <c r="X385" s="22"/>
      <c r="Y385" s="22"/>
      <c r="Z385" s="22"/>
    </row>
    <row r="386" spans="2:26" s="21" customFormat="1" ht="42.75">
      <c r="B386" s="15" t="s">
        <v>495</v>
      </c>
      <c r="C386" s="15" t="s">
        <v>95</v>
      </c>
      <c r="D386" s="15">
        <v>2121</v>
      </c>
      <c r="E386" s="15">
        <v>2021</v>
      </c>
      <c r="F386" s="16" t="s">
        <v>728</v>
      </c>
      <c r="G386" s="15" t="s">
        <v>74</v>
      </c>
      <c r="H386" s="15">
        <v>19</v>
      </c>
      <c r="I386" s="25" t="s">
        <v>755</v>
      </c>
      <c r="J386" s="18"/>
      <c r="K386" s="18"/>
      <c r="L386" s="18" t="s">
        <v>49</v>
      </c>
      <c r="M386" s="19" t="s">
        <v>50</v>
      </c>
      <c r="N386" s="20"/>
      <c r="P386" s="22"/>
      <c r="Q386" s="22"/>
      <c r="R386" s="22"/>
      <c r="S386" s="22"/>
      <c r="T386" s="22"/>
      <c r="U386" s="22"/>
      <c r="V386" s="22"/>
      <c r="W386" s="22"/>
      <c r="X386" s="22"/>
      <c r="Y386" s="22"/>
      <c r="Z386" s="22"/>
    </row>
    <row r="387" spans="2:26" s="21" customFormat="1" ht="141.75" customHeight="1">
      <c r="B387" s="15" t="s">
        <v>495</v>
      </c>
      <c r="C387" s="15" t="s">
        <v>95</v>
      </c>
      <c r="D387" s="15">
        <v>2121</v>
      </c>
      <c r="E387" s="15">
        <v>2021</v>
      </c>
      <c r="F387" s="16" t="s">
        <v>728</v>
      </c>
      <c r="G387" s="15" t="s">
        <v>74</v>
      </c>
      <c r="H387" s="15">
        <v>20</v>
      </c>
      <c r="I387" s="25" t="s">
        <v>756</v>
      </c>
      <c r="J387" s="18"/>
      <c r="K387" s="18"/>
      <c r="L387" s="18" t="s">
        <v>49</v>
      </c>
      <c r="M387" s="19" t="s">
        <v>71</v>
      </c>
      <c r="N387" s="20"/>
      <c r="P387" s="22"/>
      <c r="Q387" s="22"/>
      <c r="R387" s="22"/>
      <c r="S387" s="22"/>
      <c r="T387" s="22"/>
      <c r="U387" s="22"/>
      <c r="V387" s="22"/>
      <c r="W387" s="22"/>
      <c r="X387" s="22"/>
      <c r="Y387" s="22"/>
      <c r="Z387" s="22"/>
    </row>
    <row r="388" spans="2:26" s="21" customFormat="1" ht="141.75" customHeight="1">
      <c r="B388" s="15" t="s">
        <v>495</v>
      </c>
      <c r="C388" s="15" t="s">
        <v>95</v>
      </c>
      <c r="D388" s="15">
        <v>2121</v>
      </c>
      <c r="E388" s="15">
        <v>2021</v>
      </c>
      <c r="F388" s="16" t="s">
        <v>728</v>
      </c>
      <c r="G388" s="15" t="s">
        <v>74</v>
      </c>
      <c r="H388" s="15">
        <v>20</v>
      </c>
      <c r="I388" s="25" t="s">
        <v>757</v>
      </c>
      <c r="J388" s="18"/>
      <c r="K388" s="18"/>
      <c r="L388" s="18" t="s">
        <v>49</v>
      </c>
      <c r="M388" s="19" t="s">
        <v>50</v>
      </c>
      <c r="N388" s="20"/>
      <c r="P388" s="22"/>
      <c r="Q388" s="22"/>
      <c r="R388" s="22"/>
      <c r="S388" s="22"/>
      <c r="T388" s="22"/>
      <c r="U388" s="22"/>
      <c r="V388" s="22"/>
      <c r="W388" s="22"/>
      <c r="X388" s="22"/>
      <c r="Y388" s="22"/>
      <c r="Z388" s="22"/>
    </row>
    <row r="389" spans="2:26" s="21" customFormat="1" ht="141.75" customHeight="1">
      <c r="B389" s="15" t="s">
        <v>495</v>
      </c>
      <c r="C389" s="15" t="s">
        <v>95</v>
      </c>
      <c r="D389" s="15">
        <v>2121</v>
      </c>
      <c r="E389" s="15">
        <v>2021</v>
      </c>
      <c r="F389" s="16" t="s">
        <v>728</v>
      </c>
      <c r="G389" s="15" t="s">
        <v>74</v>
      </c>
      <c r="H389" s="15">
        <v>20</v>
      </c>
      <c r="I389" s="25" t="s">
        <v>758</v>
      </c>
      <c r="J389" s="18"/>
      <c r="K389" s="18"/>
      <c r="L389" s="18" t="s">
        <v>49</v>
      </c>
      <c r="M389" s="19" t="s">
        <v>71</v>
      </c>
      <c r="N389" s="20"/>
      <c r="P389" s="22"/>
      <c r="Q389" s="22"/>
      <c r="R389" s="22"/>
      <c r="S389" s="22"/>
      <c r="T389" s="22"/>
      <c r="U389" s="22"/>
      <c r="V389" s="22"/>
      <c r="W389" s="22"/>
      <c r="X389" s="22"/>
      <c r="Y389" s="22"/>
      <c r="Z389" s="22"/>
    </row>
    <row r="390" spans="2:26" s="21" customFormat="1" ht="141.75" customHeight="1">
      <c r="B390" s="15" t="s">
        <v>495</v>
      </c>
      <c r="C390" s="15" t="s">
        <v>95</v>
      </c>
      <c r="D390" s="15">
        <v>2121</v>
      </c>
      <c r="E390" s="15">
        <v>2021</v>
      </c>
      <c r="F390" s="16" t="s">
        <v>728</v>
      </c>
      <c r="G390" s="15" t="s">
        <v>74</v>
      </c>
      <c r="H390" s="15">
        <v>21</v>
      </c>
      <c r="I390" s="25" t="s">
        <v>759</v>
      </c>
      <c r="J390" s="18"/>
      <c r="K390" s="18"/>
      <c r="L390" s="18" t="s">
        <v>49</v>
      </c>
      <c r="M390" s="19" t="s">
        <v>139</v>
      </c>
      <c r="N390" s="20"/>
      <c r="P390" s="22"/>
      <c r="Q390" s="22"/>
      <c r="R390" s="22"/>
      <c r="S390" s="22"/>
      <c r="T390" s="22"/>
      <c r="U390" s="22"/>
      <c r="V390" s="22"/>
      <c r="W390" s="22"/>
      <c r="X390" s="22"/>
      <c r="Y390" s="22"/>
      <c r="Z390" s="22"/>
    </row>
    <row r="391" spans="2:26" s="21" customFormat="1" ht="141.75" customHeight="1">
      <c r="B391" s="15" t="s">
        <v>495</v>
      </c>
      <c r="C391" s="15" t="s">
        <v>95</v>
      </c>
      <c r="D391" s="15">
        <v>2121</v>
      </c>
      <c r="E391" s="15">
        <v>2021</v>
      </c>
      <c r="F391" s="16" t="s">
        <v>728</v>
      </c>
      <c r="G391" s="15" t="s">
        <v>74</v>
      </c>
      <c r="H391" s="15">
        <v>22</v>
      </c>
      <c r="I391" s="25" t="s">
        <v>760</v>
      </c>
      <c r="J391" s="18"/>
      <c r="K391" s="18"/>
      <c r="L391" s="18" t="s">
        <v>49</v>
      </c>
      <c r="M391" s="19" t="s">
        <v>50</v>
      </c>
      <c r="N391" s="20"/>
      <c r="P391" s="22"/>
      <c r="Q391" s="22"/>
      <c r="R391" s="22"/>
      <c r="S391" s="22"/>
      <c r="T391" s="22"/>
      <c r="U391" s="22"/>
      <c r="V391" s="22"/>
      <c r="W391" s="22"/>
      <c r="X391" s="22"/>
      <c r="Y391" s="22"/>
      <c r="Z391" s="22"/>
    </row>
    <row r="392" spans="2:26" s="21" customFormat="1" ht="141.75" customHeight="1">
      <c r="B392" s="15" t="s">
        <v>495</v>
      </c>
      <c r="C392" s="15" t="s">
        <v>95</v>
      </c>
      <c r="D392" s="15">
        <v>2121</v>
      </c>
      <c r="E392" s="15">
        <v>2021</v>
      </c>
      <c r="F392" s="16" t="s">
        <v>728</v>
      </c>
      <c r="G392" s="15" t="s">
        <v>74</v>
      </c>
      <c r="H392" s="15">
        <v>23</v>
      </c>
      <c r="I392" s="25" t="s">
        <v>761</v>
      </c>
      <c r="J392" s="18"/>
      <c r="K392" s="18"/>
      <c r="L392" s="18" t="s">
        <v>49</v>
      </c>
      <c r="M392" s="19" t="s">
        <v>50</v>
      </c>
      <c r="N392" s="20"/>
      <c r="P392" s="22"/>
      <c r="Q392" s="22"/>
      <c r="R392" s="22"/>
      <c r="S392" s="22"/>
      <c r="T392" s="22"/>
      <c r="U392" s="22"/>
      <c r="V392" s="22"/>
      <c r="W392" s="22"/>
      <c r="X392" s="22"/>
      <c r="Y392" s="22"/>
      <c r="Z392" s="22"/>
    </row>
    <row r="393" spans="2:26" s="21" customFormat="1" ht="141.75" customHeight="1">
      <c r="B393" s="15" t="s">
        <v>495</v>
      </c>
      <c r="C393" s="15" t="s">
        <v>95</v>
      </c>
      <c r="D393" s="15">
        <v>2121</v>
      </c>
      <c r="E393" s="15">
        <v>2021</v>
      </c>
      <c r="F393" s="16" t="s">
        <v>728</v>
      </c>
      <c r="G393" s="15" t="s">
        <v>74</v>
      </c>
      <c r="H393" s="15">
        <v>24</v>
      </c>
      <c r="I393" s="25" t="s">
        <v>762</v>
      </c>
      <c r="J393" s="18"/>
      <c r="K393" s="18"/>
      <c r="L393" s="18" t="s">
        <v>49</v>
      </c>
      <c r="M393" s="19" t="s">
        <v>139</v>
      </c>
      <c r="N393" s="20"/>
      <c r="P393" s="22"/>
      <c r="Q393" s="22"/>
      <c r="R393" s="22"/>
      <c r="S393" s="22"/>
      <c r="T393" s="22"/>
      <c r="U393" s="22"/>
      <c r="V393" s="22"/>
      <c r="W393" s="22"/>
      <c r="X393" s="22"/>
      <c r="Y393" s="22"/>
      <c r="Z393" s="22"/>
    </row>
    <row r="394" spans="2:26" s="21" customFormat="1" ht="71.25">
      <c r="B394" s="15" t="s">
        <v>495</v>
      </c>
      <c r="C394" s="15" t="s">
        <v>95</v>
      </c>
      <c r="D394" s="15">
        <v>2121</v>
      </c>
      <c r="E394" s="15">
        <v>2021</v>
      </c>
      <c r="F394" s="16" t="s">
        <v>728</v>
      </c>
      <c r="G394" s="15" t="s">
        <v>74</v>
      </c>
      <c r="H394" s="15">
        <v>25</v>
      </c>
      <c r="I394" s="25" t="s">
        <v>763</v>
      </c>
      <c r="J394" s="18"/>
      <c r="K394" s="18"/>
      <c r="L394" s="18" t="s">
        <v>49</v>
      </c>
      <c r="M394" s="19" t="s">
        <v>139</v>
      </c>
      <c r="N394" s="20"/>
      <c r="P394" s="22"/>
      <c r="Q394" s="22"/>
      <c r="R394" s="22"/>
      <c r="S394" s="22"/>
      <c r="T394" s="22"/>
      <c r="U394" s="22"/>
      <c r="V394" s="22"/>
      <c r="W394" s="22"/>
      <c r="X394" s="22"/>
      <c r="Y394" s="22"/>
      <c r="Z394" s="22"/>
    </row>
    <row r="395" spans="2:26" s="21" customFormat="1" ht="42.75">
      <c r="B395" s="15" t="s">
        <v>495</v>
      </c>
      <c r="C395" s="15" t="s">
        <v>95</v>
      </c>
      <c r="D395" s="15">
        <v>2121</v>
      </c>
      <c r="E395" s="15">
        <v>2021</v>
      </c>
      <c r="F395" s="16" t="s">
        <v>728</v>
      </c>
      <c r="G395" s="15" t="s">
        <v>74</v>
      </c>
      <c r="H395" s="15">
        <v>26</v>
      </c>
      <c r="I395" s="25" t="s">
        <v>764</v>
      </c>
      <c r="J395" s="18"/>
      <c r="K395" s="18"/>
      <c r="L395" s="18" t="s">
        <v>49</v>
      </c>
      <c r="M395" s="19" t="s">
        <v>139</v>
      </c>
      <c r="N395" s="20"/>
      <c r="P395" s="22"/>
      <c r="Q395" s="22"/>
      <c r="R395" s="22"/>
      <c r="S395" s="22"/>
      <c r="T395" s="22"/>
      <c r="U395" s="22"/>
      <c r="V395" s="22"/>
      <c r="W395" s="22"/>
      <c r="X395" s="22"/>
      <c r="Y395" s="22"/>
      <c r="Z395" s="22"/>
    </row>
    <row r="396" spans="2:26" s="21" customFormat="1" ht="57">
      <c r="B396" s="15" t="s">
        <v>495</v>
      </c>
      <c r="C396" s="15" t="s">
        <v>239</v>
      </c>
      <c r="D396" s="15" t="s">
        <v>765</v>
      </c>
      <c r="E396" s="24">
        <v>2021</v>
      </c>
      <c r="F396" s="16" t="s">
        <v>766</v>
      </c>
      <c r="G396" s="15" t="s">
        <v>242</v>
      </c>
      <c r="H396" s="15" t="s">
        <v>58</v>
      </c>
      <c r="I396" s="25" t="s">
        <v>767</v>
      </c>
      <c r="J396" s="18" t="s">
        <v>49</v>
      </c>
      <c r="K396" s="18"/>
      <c r="L396" s="18"/>
      <c r="M396" s="19" t="s">
        <v>50</v>
      </c>
      <c r="N396" s="20"/>
      <c r="P396" s="22"/>
      <c r="Q396" s="22"/>
      <c r="R396" s="22"/>
      <c r="S396" s="22"/>
      <c r="T396" s="22"/>
      <c r="U396" s="22"/>
      <c r="V396" s="22"/>
      <c r="W396" s="22"/>
      <c r="X396" s="22"/>
      <c r="Y396" s="22"/>
      <c r="Z396" s="22"/>
    </row>
    <row r="397" spans="2:26" ht="75.75" customHeight="1">
      <c r="B397" s="67" t="s">
        <v>495</v>
      </c>
      <c r="C397" s="67" t="s">
        <v>153</v>
      </c>
      <c r="D397" s="67">
        <v>649</v>
      </c>
      <c r="E397" s="67">
        <v>2022</v>
      </c>
      <c r="F397" s="68" t="s">
        <v>768</v>
      </c>
      <c r="G397" s="67" t="s">
        <v>567</v>
      </c>
      <c r="H397" s="67">
        <v>1</v>
      </c>
      <c r="I397" s="68" t="s">
        <v>769</v>
      </c>
      <c r="J397" s="69"/>
      <c r="K397" s="67" t="s">
        <v>49</v>
      </c>
      <c r="L397" s="69"/>
      <c r="M397" s="67" t="s">
        <v>77</v>
      </c>
      <c r="N397" s="30"/>
      <c r="O397" s="11"/>
      <c r="P397" s="40"/>
      <c r="Q397" s="40"/>
      <c r="R397" s="40"/>
      <c r="S397" s="40"/>
      <c r="T397" s="40"/>
      <c r="U397" s="40"/>
      <c r="V397" s="40"/>
      <c r="W397" s="40"/>
      <c r="X397" s="40"/>
      <c r="Y397" s="40"/>
      <c r="Z397" s="40"/>
    </row>
    <row r="398" spans="2:26" ht="75.75" customHeight="1">
      <c r="B398" s="67" t="s">
        <v>495</v>
      </c>
      <c r="C398" s="67" t="s">
        <v>153</v>
      </c>
      <c r="D398" s="67">
        <v>649</v>
      </c>
      <c r="E398" s="67">
        <v>2022</v>
      </c>
      <c r="F398" s="68" t="s">
        <v>768</v>
      </c>
      <c r="G398" s="67" t="s">
        <v>567</v>
      </c>
      <c r="H398" s="67">
        <v>1</v>
      </c>
      <c r="I398" s="68" t="s">
        <v>769</v>
      </c>
      <c r="J398" s="69"/>
      <c r="K398" s="67" t="s">
        <v>49</v>
      </c>
      <c r="L398" s="69"/>
      <c r="M398" s="67" t="s">
        <v>471</v>
      </c>
      <c r="N398" s="30"/>
      <c r="O398" s="11"/>
      <c r="P398" s="40"/>
      <c r="Q398" s="40"/>
      <c r="R398" s="40"/>
      <c r="S398" s="40"/>
      <c r="T398" s="40"/>
      <c r="U398" s="40"/>
      <c r="V398" s="40"/>
      <c r="W398" s="40"/>
      <c r="X398" s="40"/>
      <c r="Y398" s="40"/>
      <c r="Z398" s="40"/>
    </row>
    <row r="399" spans="2:26" ht="75.75" customHeight="1">
      <c r="B399" s="67" t="s">
        <v>495</v>
      </c>
      <c r="C399" s="67" t="s">
        <v>153</v>
      </c>
      <c r="D399" s="67">
        <v>649</v>
      </c>
      <c r="E399" s="67">
        <v>2022</v>
      </c>
      <c r="F399" s="68" t="s">
        <v>768</v>
      </c>
      <c r="G399" s="67" t="s">
        <v>567</v>
      </c>
      <c r="H399" s="67">
        <v>1</v>
      </c>
      <c r="I399" s="68" t="s">
        <v>769</v>
      </c>
      <c r="J399" s="69"/>
      <c r="K399" s="67" t="s">
        <v>49</v>
      </c>
      <c r="L399" s="69"/>
      <c r="M399" s="67" t="s">
        <v>71</v>
      </c>
      <c r="N399" s="30"/>
      <c r="O399" s="11"/>
      <c r="P399" s="40"/>
      <c r="Q399" s="40"/>
      <c r="R399" s="40"/>
      <c r="S399" s="40"/>
      <c r="T399" s="40"/>
      <c r="U399" s="40"/>
      <c r="V399" s="40"/>
      <c r="W399" s="40"/>
      <c r="X399" s="40"/>
      <c r="Y399" s="40"/>
      <c r="Z399" s="40"/>
    </row>
    <row r="400" spans="2:26" ht="75.75" customHeight="1">
      <c r="B400" s="67" t="s">
        <v>495</v>
      </c>
      <c r="C400" s="67" t="s">
        <v>153</v>
      </c>
      <c r="D400" s="67">
        <v>555</v>
      </c>
      <c r="E400" s="67">
        <v>2022</v>
      </c>
      <c r="F400" s="68" t="s">
        <v>770</v>
      </c>
      <c r="G400" s="67" t="s">
        <v>567</v>
      </c>
      <c r="H400" s="67">
        <v>1</v>
      </c>
      <c r="I400" s="68" t="s">
        <v>771</v>
      </c>
      <c r="J400" s="69"/>
      <c r="K400" s="67" t="s">
        <v>49</v>
      </c>
      <c r="L400" s="69"/>
      <c r="M400" s="67" t="s">
        <v>77</v>
      </c>
      <c r="N400" s="30"/>
      <c r="O400" s="11"/>
      <c r="P400" s="40"/>
      <c r="Q400" s="40"/>
      <c r="R400" s="40"/>
      <c r="S400" s="40"/>
      <c r="T400" s="40"/>
      <c r="U400" s="40"/>
      <c r="V400" s="40"/>
      <c r="W400" s="40"/>
      <c r="X400" s="40"/>
      <c r="Y400" s="40"/>
      <c r="Z400" s="40"/>
    </row>
    <row r="401" spans="2:26" ht="75.75" customHeight="1">
      <c r="B401" s="67" t="s">
        <v>495</v>
      </c>
      <c r="C401" s="67" t="s">
        <v>153</v>
      </c>
      <c r="D401" s="67">
        <v>555</v>
      </c>
      <c r="E401" s="67">
        <v>2022</v>
      </c>
      <c r="F401" s="68" t="s">
        <v>770</v>
      </c>
      <c r="G401" s="67" t="s">
        <v>567</v>
      </c>
      <c r="H401" s="67">
        <v>1</v>
      </c>
      <c r="I401" s="68" t="s">
        <v>771</v>
      </c>
      <c r="J401" s="69"/>
      <c r="K401" s="67" t="s">
        <v>49</v>
      </c>
      <c r="L401" s="69"/>
      <c r="M401" s="67" t="s">
        <v>471</v>
      </c>
      <c r="N401" s="30"/>
      <c r="O401" s="11"/>
      <c r="P401" s="40"/>
      <c r="Q401" s="40"/>
      <c r="R401" s="40"/>
      <c r="S401" s="40"/>
      <c r="T401" s="40"/>
      <c r="U401" s="40"/>
      <c r="V401" s="40"/>
      <c r="W401" s="40"/>
      <c r="X401" s="40"/>
      <c r="Y401" s="40"/>
      <c r="Z401" s="40"/>
    </row>
    <row r="402" spans="2:26" ht="75.75" customHeight="1">
      <c r="B402" s="67" t="s">
        <v>495</v>
      </c>
      <c r="C402" s="67" t="s">
        <v>153</v>
      </c>
      <c r="D402" s="67">
        <v>555</v>
      </c>
      <c r="E402" s="67">
        <v>2022</v>
      </c>
      <c r="F402" s="68" t="s">
        <v>770</v>
      </c>
      <c r="G402" s="67" t="s">
        <v>567</v>
      </c>
      <c r="H402" s="67">
        <v>1</v>
      </c>
      <c r="I402" s="68" t="s">
        <v>771</v>
      </c>
      <c r="J402" s="69"/>
      <c r="K402" s="67" t="s">
        <v>49</v>
      </c>
      <c r="L402" s="69"/>
      <c r="M402" s="67" t="s">
        <v>71</v>
      </c>
      <c r="N402" s="30"/>
      <c r="O402" s="11"/>
      <c r="P402" s="40"/>
      <c r="Q402" s="40"/>
      <c r="R402" s="40"/>
      <c r="S402" s="40"/>
      <c r="T402" s="40"/>
      <c r="U402" s="40"/>
      <c r="V402" s="40"/>
      <c r="W402" s="40"/>
      <c r="X402" s="40"/>
      <c r="Y402" s="40"/>
      <c r="Z402" s="40"/>
    </row>
    <row r="403" spans="2:26" ht="65.25" customHeight="1">
      <c r="B403" s="67" t="s">
        <v>772</v>
      </c>
      <c r="C403" s="67" t="s">
        <v>95</v>
      </c>
      <c r="D403" s="67">
        <v>2191</v>
      </c>
      <c r="E403" s="67">
        <v>2022</v>
      </c>
      <c r="F403" s="68" t="s">
        <v>773</v>
      </c>
      <c r="G403" s="46" t="s">
        <v>74</v>
      </c>
      <c r="H403" s="67">
        <v>1</v>
      </c>
      <c r="I403" s="68" t="s">
        <v>774</v>
      </c>
      <c r="J403" s="67" t="s">
        <v>49</v>
      </c>
      <c r="K403" s="67" t="s">
        <v>49</v>
      </c>
      <c r="L403" s="67" t="s">
        <v>49</v>
      </c>
      <c r="M403" s="67" t="s">
        <v>77</v>
      </c>
      <c r="N403" s="30"/>
      <c r="O403" s="11"/>
      <c r="P403" s="40"/>
      <c r="Q403" s="40"/>
      <c r="R403" s="40"/>
      <c r="S403" s="40"/>
      <c r="T403" s="40"/>
      <c r="U403" s="40"/>
      <c r="V403" s="40"/>
      <c r="W403" s="40"/>
      <c r="X403" s="40"/>
      <c r="Y403" s="40"/>
      <c r="Z403" s="40"/>
    </row>
    <row r="404" spans="2:26" ht="52.5" customHeight="1">
      <c r="B404" s="67" t="s">
        <v>772</v>
      </c>
      <c r="C404" s="67" t="s">
        <v>95</v>
      </c>
      <c r="D404" s="67">
        <v>2191</v>
      </c>
      <c r="E404" s="67">
        <v>2022</v>
      </c>
      <c r="F404" s="68" t="s">
        <v>773</v>
      </c>
      <c r="G404" s="46" t="s">
        <v>74</v>
      </c>
      <c r="H404" s="67">
        <v>2</v>
      </c>
      <c r="I404" s="68" t="s">
        <v>775</v>
      </c>
      <c r="J404" s="67" t="s">
        <v>49</v>
      </c>
      <c r="K404" s="67" t="s">
        <v>49</v>
      </c>
      <c r="L404" s="67" t="s">
        <v>49</v>
      </c>
      <c r="M404" s="67" t="s">
        <v>77</v>
      </c>
      <c r="N404" s="30"/>
      <c r="O404" s="11"/>
      <c r="P404" s="40"/>
      <c r="Q404" s="40"/>
      <c r="R404" s="40"/>
      <c r="S404" s="40"/>
      <c r="T404" s="40"/>
      <c r="U404" s="40"/>
      <c r="V404" s="40"/>
      <c r="W404" s="40"/>
      <c r="X404" s="40"/>
      <c r="Y404" s="40"/>
      <c r="Z404" s="40"/>
    </row>
    <row r="405" spans="2:26" ht="70.5" customHeight="1">
      <c r="B405" s="67" t="s">
        <v>772</v>
      </c>
      <c r="C405" s="67" t="s">
        <v>95</v>
      </c>
      <c r="D405" s="67">
        <v>2191</v>
      </c>
      <c r="E405" s="67">
        <v>2022</v>
      </c>
      <c r="F405" s="68" t="s">
        <v>773</v>
      </c>
      <c r="G405" s="46" t="s">
        <v>74</v>
      </c>
      <c r="H405" s="67">
        <v>3</v>
      </c>
      <c r="I405" s="68" t="s">
        <v>776</v>
      </c>
      <c r="J405" s="67" t="s">
        <v>49</v>
      </c>
      <c r="K405" s="67" t="s">
        <v>49</v>
      </c>
      <c r="L405" s="67" t="s">
        <v>49</v>
      </c>
      <c r="M405" s="67" t="s">
        <v>77</v>
      </c>
      <c r="N405" s="30"/>
      <c r="O405" s="11"/>
      <c r="P405" s="40"/>
      <c r="Q405" s="40"/>
      <c r="R405" s="40"/>
      <c r="S405" s="40"/>
      <c r="T405" s="40"/>
      <c r="U405" s="40"/>
      <c r="V405" s="40"/>
      <c r="W405" s="40"/>
      <c r="X405" s="40"/>
      <c r="Y405" s="40"/>
      <c r="Z405" s="40"/>
    </row>
    <row r="406" spans="2:26" ht="110.25" customHeight="1">
      <c r="B406" s="67" t="s">
        <v>772</v>
      </c>
      <c r="C406" s="67" t="s">
        <v>95</v>
      </c>
      <c r="D406" s="67">
        <v>2191</v>
      </c>
      <c r="E406" s="67">
        <v>2022</v>
      </c>
      <c r="F406" s="68" t="s">
        <v>773</v>
      </c>
      <c r="G406" s="46" t="s">
        <v>74</v>
      </c>
      <c r="H406" s="67">
        <v>4</v>
      </c>
      <c r="I406" s="68" t="s">
        <v>777</v>
      </c>
      <c r="J406" s="67" t="s">
        <v>49</v>
      </c>
      <c r="K406" s="67" t="s">
        <v>49</v>
      </c>
      <c r="L406" s="67" t="s">
        <v>49</v>
      </c>
      <c r="M406" s="67" t="s">
        <v>77</v>
      </c>
      <c r="N406" s="30"/>
      <c r="O406" s="11"/>
      <c r="P406" s="40"/>
      <c r="Q406" s="40"/>
      <c r="R406" s="40"/>
      <c r="S406" s="40"/>
      <c r="T406" s="40"/>
      <c r="U406" s="40"/>
      <c r="V406" s="40"/>
      <c r="W406" s="40"/>
      <c r="X406" s="40"/>
      <c r="Y406" s="40"/>
      <c r="Z406" s="40"/>
    </row>
    <row r="407" spans="2:26" ht="139.5" customHeight="1">
      <c r="B407" s="67" t="s">
        <v>772</v>
      </c>
      <c r="C407" s="67" t="s">
        <v>95</v>
      </c>
      <c r="D407" s="67">
        <v>2191</v>
      </c>
      <c r="E407" s="67">
        <v>2022</v>
      </c>
      <c r="F407" s="68" t="s">
        <v>773</v>
      </c>
      <c r="G407" s="46" t="s">
        <v>74</v>
      </c>
      <c r="H407" s="67">
        <v>5</v>
      </c>
      <c r="I407" s="68" t="s">
        <v>778</v>
      </c>
      <c r="J407" s="67" t="s">
        <v>49</v>
      </c>
      <c r="K407" s="67" t="s">
        <v>49</v>
      </c>
      <c r="L407" s="67" t="s">
        <v>49</v>
      </c>
      <c r="M407" s="67" t="s">
        <v>77</v>
      </c>
      <c r="N407" s="30"/>
      <c r="O407" s="11"/>
      <c r="P407" s="40"/>
      <c r="Q407" s="40"/>
      <c r="R407" s="40"/>
      <c r="S407" s="40"/>
      <c r="T407" s="40"/>
      <c r="U407" s="40"/>
      <c r="V407" s="40"/>
      <c r="W407" s="40"/>
      <c r="X407" s="40"/>
      <c r="Y407" s="40"/>
      <c r="Z407" s="40"/>
    </row>
    <row r="408" spans="2:26" ht="115.5" customHeight="1">
      <c r="B408" s="67" t="s">
        <v>772</v>
      </c>
      <c r="C408" s="67" t="s">
        <v>95</v>
      </c>
      <c r="D408" s="67">
        <v>2191</v>
      </c>
      <c r="E408" s="67">
        <v>2022</v>
      </c>
      <c r="F408" s="68" t="s">
        <v>773</v>
      </c>
      <c r="G408" s="46" t="s">
        <v>74</v>
      </c>
      <c r="H408" s="67">
        <v>6</v>
      </c>
      <c r="I408" s="68" t="s">
        <v>779</v>
      </c>
      <c r="J408" s="67" t="s">
        <v>49</v>
      </c>
      <c r="K408" s="67" t="s">
        <v>49</v>
      </c>
      <c r="L408" s="67" t="s">
        <v>49</v>
      </c>
      <c r="M408" s="67" t="s">
        <v>77</v>
      </c>
      <c r="N408" s="30"/>
      <c r="O408" s="11"/>
      <c r="P408" s="40"/>
      <c r="Q408" s="40"/>
      <c r="R408" s="40"/>
      <c r="S408" s="40"/>
      <c r="T408" s="40"/>
      <c r="U408" s="40"/>
      <c r="V408" s="40"/>
      <c r="W408" s="40"/>
      <c r="X408" s="40"/>
      <c r="Y408" s="40"/>
      <c r="Z408" s="40"/>
    </row>
    <row r="409" spans="2:26" ht="70.5" customHeight="1">
      <c r="B409" s="67" t="s">
        <v>772</v>
      </c>
      <c r="C409" s="67" t="s">
        <v>95</v>
      </c>
      <c r="D409" s="67">
        <v>2191</v>
      </c>
      <c r="E409" s="67">
        <v>2022</v>
      </c>
      <c r="F409" s="68" t="s">
        <v>773</v>
      </c>
      <c r="G409" s="46" t="s">
        <v>74</v>
      </c>
      <c r="H409" s="67">
        <v>7</v>
      </c>
      <c r="I409" s="68" t="s">
        <v>780</v>
      </c>
      <c r="J409" s="67" t="s">
        <v>49</v>
      </c>
      <c r="K409" s="67" t="s">
        <v>49</v>
      </c>
      <c r="L409" s="67" t="s">
        <v>49</v>
      </c>
      <c r="M409" s="67" t="s">
        <v>471</v>
      </c>
      <c r="N409" s="30"/>
      <c r="O409" s="11"/>
      <c r="P409" s="40"/>
      <c r="Q409" s="40"/>
      <c r="R409" s="40"/>
      <c r="S409" s="40"/>
      <c r="T409" s="40"/>
      <c r="U409" s="40"/>
      <c r="V409" s="40"/>
      <c r="W409" s="40"/>
      <c r="X409" s="40"/>
      <c r="Y409" s="40"/>
      <c r="Z409" s="40"/>
    </row>
  </sheetData>
  <autoFilter ref="B4:M403" xr:uid="{00000000-0001-0000-0000-000000000000}"/>
  <sortState xmlns:xlrd2="http://schemas.microsoft.com/office/spreadsheetml/2017/richdata2" ref="B4:M391">
    <sortCondition ref="B5:B391"/>
    <sortCondition ref="E5:E391"/>
    <sortCondition ref="C5:C391"/>
    <sortCondition ref="D5:D391"/>
  </sortState>
  <mergeCells count="6">
    <mergeCell ref="R3:X3"/>
    <mergeCell ref="Y3:Z3"/>
    <mergeCell ref="P3:Q3"/>
    <mergeCell ref="B1:M1"/>
    <mergeCell ref="B2:M2"/>
    <mergeCell ref="B3:M3"/>
  </mergeCells>
  <hyperlinks>
    <hyperlink ref="D188" r:id="rId1" display="https://www.mintrabajo.gov.co/documents/20147/0/Circular+0063.PDF/d49fb52c-62db-c2eb-a7bf-7709afbf185f?t=1602107562154" xr:uid="{00000000-0004-0000-0000-000000000000}"/>
    <hyperlink ref="D189" r:id="rId2" display="https://www.mintrabajo.gov.co/documents/20147/61442826/Circular+No.+0014.pdf/28cc3b57-1464-43d6-4fbd-f8a7bdf87fbc?t=1612224186726" xr:uid="{00000000-0004-0000-0000-000001000000}"/>
    <hyperlink ref="D50" r:id="rId3" display="https://www.funcionpublica.gov.co/eva/gestornormativo/norma.php?i=89279" xr:uid="{00000000-0004-0000-0000-000002000000}"/>
    <hyperlink ref="D64" r:id="rId4" display="http://es.presidencia.gov.co/normativa/normativa/DECRETO 50 DEL 16 ENERO DE 2018.pdf" xr:uid="{00000000-0004-0000-0000-000003000000}"/>
    <hyperlink ref="D32" r:id="rId5" display="Decreto 1637" xr:uid="{00000000-0004-0000-0000-000004000000}"/>
    <hyperlink ref="D186" r:id="rId6" display="http://wp.presidencia.gov.co/sitios/normativa/decretos/2015/Decretos2015/DECRETO 1886 DEL 21 DE SEPTIEMBRE DE 2015.pdf" xr:uid="{00000000-0004-0000-0000-000005000000}"/>
    <hyperlink ref="D51" r:id="rId7" display="https://www.minsalud.gov.co/Normatividad_Nuevo/Resoluci%C3%B3n No. 3559 de 2018.pdf" xr:uid="{00000000-0004-0000-0000-000006000000}"/>
    <hyperlink ref="D57" r:id="rId8" display="https://www.minsalud.gov.co/Normatividad_Nuevo/Resoluci%C3%B3n No. 3559 de 2018.pdf" xr:uid="{00000000-0004-0000-0000-000007000000}"/>
    <hyperlink ref="D183" r:id="rId9" display="http://www.bogotajuridica.gov.co/sisjur/normas/Norma1.jsp?i=78713&amp;dt=S" xr:uid="{00000000-0004-0000-0000-000008000000}"/>
  </hyperlinks>
  <pageMargins left="0.7" right="0.7" top="0.75" bottom="0.75" header="0.3" footer="0.3"/>
  <pageSetup paperSize="9" orientation="portrait" r:id="rId10"/>
  <drawing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29"/>
  <sheetViews>
    <sheetView showGridLines="0" zoomScale="69" zoomScaleNormal="69" workbookViewId="0">
      <pane xSplit="1" ySplit="4" topLeftCell="B5" activePane="bottomRight" state="frozen"/>
      <selection pane="bottomRight" activeCell="A6" sqref="A6"/>
      <selection pane="bottomLeft" activeCell="A5" sqref="A5"/>
      <selection pane="topRight" activeCell="B1" sqref="B1"/>
    </sheetView>
  </sheetViews>
  <sheetFormatPr defaultColWidth="11.42578125" defaultRowHeight="14.25"/>
  <cols>
    <col min="1" max="1" width="2" style="11" customWidth="1"/>
    <col min="2" max="2" width="13.28515625" style="11" customWidth="1"/>
    <col min="3" max="3" width="18.85546875" style="11" customWidth="1"/>
    <col min="4" max="4" width="12.85546875" style="11" customWidth="1"/>
    <col min="5" max="5" width="9.5703125" style="11" customWidth="1"/>
    <col min="6" max="6" width="112" style="52" customWidth="1"/>
    <col min="7" max="7" width="22.85546875" style="11" bestFit="1" customWidth="1"/>
    <col min="8" max="8" width="17.7109375" style="11" customWidth="1"/>
    <col min="9" max="9" width="120.28515625" style="52" customWidth="1"/>
    <col min="10" max="13" width="20.7109375" style="30" customWidth="1"/>
    <col min="14" max="14" width="15.7109375" style="8" customWidth="1"/>
    <col min="15" max="15" width="15.7109375" style="21" customWidth="1"/>
    <col min="16" max="26" width="21.140625" style="11" customWidth="1"/>
    <col min="27" max="16384" width="11.42578125" style="11"/>
  </cols>
  <sheetData>
    <row r="1" spans="2:27" ht="30" customHeight="1">
      <c r="B1" s="82" t="s">
        <v>14</v>
      </c>
      <c r="C1" s="82"/>
      <c r="D1" s="82"/>
      <c r="E1" s="82"/>
      <c r="F1" s="82"/>
      <c r="G1" s="82"/>
      <c r="H1" s="82"/>
      <c r="I1" s="82"/>
      <c r="J1" s="82"/>
      <c r="K1" s="82"/>
      <c r="L1" s="82"/>
      <c r="M1" s="82"/>
      <c r="O1" s="9"/>
      <c r="P1" s="10"/>
      <c r="Q1" s="10"/>
      <c r="R1" s="10"/>
      <c r="S1" s="10"/>
      <c r="T1" s="10"/>
      <c r="U1" s="10"/>
      <c r="V1" s="10"/>
      <c r="W1" s="10"/>
      <c r="X1" s="10"/>
      <c r="Y1" s="10"/>
      <c r="Z1" s="10"/>
    </row>
    <row r="2" spans="2:27" ht="30" customHeight="1">
      <c r="B2" s="82" t="s">
        <v>781</v>
      </c>
      <c r="C2" s="82"/>
      <c r="D2" s="82"/>
      <c r="E2" s="82"/>
      <c r="F2" s="82"/>
      <c r="G2" s="82"/>
      <c r="H2" s="82"/>
      <c r="I2" s="82"/>
      <c r="J2" s="82"/>
      <c r="K2" s="82"/>
      <c r="L2" s="82"/>
      <c r="M2" s="82"/>
      <c r="O2" s="9"/>
      <c r="P2" s="10"/>
      <c r="Q2" s="10"/>
      <c r="R2" s="10"/>
      <c r="S2" s="10"/>
      <c r="T2" s="10"/>
      <c r="U2" s="10"/>
      <c r="V2" s="10"/>
      <c r="W2" s="10"/>
      <c r="X2" s="10"/>
      <c r="Y2" s="10"/>
      <c r="Z2" s="10"/>
      <c r="AA2" s="12"/>
    </row>
    <row r="3" spans="2:27" ht="30" customHeight="1">
      <c r="B3" s="82" t="s">
        <v>16</v>
      </c>
      <c r="C3" s="82"/>
      <c r="D3" s="82"/>
      <c r="E3" s="82"/>
      <c r="F3" s="82"/>
      <c r="G3" s="82"/>
      <c r="H3" s="82"/>
      <c r="I3" s="82"/>
      <c r="J3" s="82"/>
      <c r="K3" s="82"/>
      <c r="L3" s="82"/>
      <c r="M3" s="82"/>
      <c r="N3" s="9"/>
      <c r="O3" s="9"/>
      <c r="P3" s="80" t="s">
        <v>17</v>
      </c>
      <c r="Q3" s="80"/>
      <c r="R3" s="78" t="s">
        <v>18</v>
      </c>
      <c r="S3" s="78"/>
      <c r="T3" s="78"/>
      <c r="U3" s="78"/>
      <c r="V3" s="78"/>
      <c r="W3" s="78"/>
      <c r="X3" s="78"/>
      <c r="Y3" s="79" t="s">
        <v>19</v>
      </c>
      <c r="Z3" s="79"/>
      <c r="AA3" s="12"/>
    </row>
    <row r="4" spans="2:27" ht="50.1" customHeight="1">
      <c r="B4" s="35" t="s">
        <v>20</v>
      </c>
      <c r="C4" s="36" t="s">
        <v>21</v>
      </c>
      <c r="D4" s="35" t="s">
        <v>22</v>
      </c>
      <c r="E4" s="36" t="s">
        <v>23</v>
      </c>
      <c r="F4" s="35" t="s">
        <v>24</v>
      </c>
      <c r="G4" s="36" t="s">
        <v>25</v>
      </c>
      <c r="H4" s="35" t="s">
        <v>26</v>
      </c>
      <c r="I4" s="37" t="s">
        <v>27</v>
      </c>
      <c r="J4" s="38" t="s">
        <v>28</v>
      </c>
      <c r="K4" s="37" t="s">
        <v>29</v>
      </c>
      <c r="L4" s="38" t="s">
        <v>30</v>
      </c>
      <c r="M4" s="37" t="s">
        <v>31</v>
      </c>
      <c r="N4" s="13"/>
      <c r="O4" s="13"/>
      <c r="P4" s="34" t="s">
        <v>32</v>
      </c>
      <c r="Q4" s="32" t="s">
        <v>33</v>
      </c>
      <c r="R4" s="33" t="s">
        <v>34</v>
      </c>
      <c r="S4" s="32" t="s">
        <v>35</v>
      </c>
      <c r="T4" s="33" t="s">
        <v>36</v>
      </c>
      <c r="U4" s="31" t="s">
        <v>37</v>
      </c>
      <c r="V4" s="33" t="s">
        <v>38</v>
      </c>
      <c r="W4" s="31" t="s">
        <v>39</v>
      </c>
      <c r="X4" s="33" t="s">
        <v>40</v>
      </c>
      <c r="Y4" s="31" t="s">
        <v>41</v>
      </c>
      <c r="Z4" s="33" t="s">
        <v>42</v>
      </c>
      <c r="AA4" s="14"/>
    </row>
    <row r="5" spans="2:27" ht="42.75">
      <c r="B5" s="19" t="s">
        <v>782</v>
      </c>
      <c r="C5" s="19" t="s">
        <v>245</v>
      </c>
      <c r="D5" s="19">
        <v>8</v>
      </c>
      <c r="E5" s="19">
        <v>2020</v>
      </c>
      <c r="F5" s="51" t="s">
        <v>783</v>
      </c>
      <c r="G5" s="39" t="s">
        <v>784</v>
      </c>
      <c r="H5" s="39" t="s">
        <v>167</v>
      </c>
      <c r="I5" s="51" t="s">
        <v>783</v>
      </c>
      <c r="J5" s="39" t="s">
        <v>49</v>
      </c>
      <c r="K5" s="39" t="s">
        <v>49</v>
      </c>
      <c r="L5" s="39" t="s">
        <v>49</v>
      </c>
      <c r="M5" s="39" t="s">
        <v>50</v>
      </c>
      <c r="P5" s="40"/>
      <c r="Q5" s="40"/>
      <c r="R5" s="40"/>
      <c r="S5" s="40"/>
      <c r="T5" s="40"/>
      <c r="U5" s="40"/>
      <c r="V5" s="40"/>
      <c r="W5" s="40"/>
      <c r="X5" s="40"/>
      <c r="Y5" s="40"/>
      <c r="Z5" s="40"/>
    </row>
    <row r="6" spans="2:27" ht="228">
      <c r="B6" s="19" t="s">
        <v>782</v>
      </c>
      <c r="C6" s="19" t="s">
        <v>245</v>
      </c>
      <c r="D6" s="19">
        <v>29</v>
      </c>
      <c r="E6" s="19">
        <v>2020</v>
      </c>
      <c r="F6" s="51" t="s">
        <v>785</v>
      </c>
      <c r="G6" s="39" t="s">
        <v>786</v>
      </c>
      <c r="H6" s="39" t="s">
        <v>167</v>
      </c>
      <c r="I6" s="51" t="s">
        <v>785</v>
      </c>
      <c r="J6" s="39" t="s">
        <v>49</v>
      </c>
      <c r="K6" s="39" t="s">
        <v>49</v>
      </c>
      <c r="L6" s="39" t="s">
        <v>49</v>
      </c>
      <c r="M6" s="39" t="s">
        <v>50</v>
      </c>
      <c r="P6" s="40"/>
      <c r="Q6" s="40"/>
      <c r="R6" s="40"/>
      <c r="S6" s="40"/>
      <c r="T6" s="40"/>
      <c r="U6" s="40"/>
      <c r="V6" s="40"/>
      <c r="W6" s="40"/>
      <c r="X6" s="40"/>
      <c r="Y6" s="40"/>
      <c r="Z6" s="40"/>
    </row>
    <row r="7" spans="2:27" ht="213.75">
      <c r="B7" s="19" t="s">
        <v>782</v>
      </c>
      <c r="C7" s="19" t="s">
        <v>245</v>
      </c>
      <c r="D7" s="19" t="str">
        <f>HYPERLINK("https://drive.google.com/open?id=14SFcwi_jaDvHOazznPvxjz5NLnz1mnf9","27")</f>
        <v>27</v>
      </c>
      <c r="E7" s="19">
        <v>2020</v>
      </c>
      <c r="F7" s="51" t="s">
        <v>787</v>
      </c>
      <c r="G7" s="39" t="s">
        <v>567</v>
      </c>
      <c r="H7" s="39" t="s">
        <v>167</v>
      </c>
      <c r="I7" s="51" t="s">
        <v>788</v>
      </c>
      <c r="J7" s="39" t="s">
        <v>49</v>
      </c>
      <c r="K7" s="39" t="s">
        <v>49</v>
      </c>
      <c r="L7" s="39" t="s">
        <v>49</v>
      </c>
      <c r="M7" s="39" t="s">
        <v>50</v>
      </c>
      <c r="P7" s="40"/>
      <c r="Q7" s="40"/>
      <c r="R7" s="40"/>
      <c r="S7" s="40"/>
      <c r="T7" s="40"/>
      <c r="U7" s="40"/>
      <c r="V7" s="40"/>
      <c r="W7" s="40"/>
      <c r="X7" s="40"/>
      <c r="Y7" s="40"/>
      <c r="Z7" s="40"/>
    </row>
    <row r="8" spans="2:27" ht="28.5">
      <c r="B8" s="19" t="s">
        <v>782</v>
      </c>
      <c r="C8" s="19" t="s">
        <v>245</v>
      </c>
      <c r="D8" s="19">
        <v>22</v>
      </c>
      <c r="E8" s="19">
        <v>2020</v>
      </c>
      <c r="F8" s="51" t="s">
        <v>789</v>
      </c>
      <c r="G8" s="39" t="s">
        <v>786</v>
      </c>
      <c r="H8" s="39" t="s">
        <v>167</v>
      </c>
      <c r="I8" s="51" t="s">
        <v>789</v>
      </c>
      <c r="J8" s="39" t="s">
        <v>49</v>
      </c>
      <c r="K8" s="39" t="s">
        <v>49</v>
      </c>
      <c r="L8" s="39" t="s">
        <v>49</v>
      </c>
      <c r="M8" s="39" t="s">
        <v>50</v>
      </c>
      <c r="P8" s="40"/>
      <c r="Q8" s="40"/>
      <c r="R8" s="40"/>
      <c r="S8" s="40"/>
      <c r="T8" s="40"/>
      <c r="U8" s="40"/>
      <c r="V8" s="40"/>
      <c r="W8" s="40"/>
      <c r="X8" s="40"/>
      <c r="Y8" s="40"/>
      <c r="Z8" s="40"/>
    </row>
    <row r="9" spans="2:27" ht="71.25">
      <c r="B9" s="19" t="s">
        <v>782</v>
      </c>
      <c r="C9" s="19" t="s">
        <v>245</v>
      </c>
      <c r="D9" s="19" t="str">
        <f>HYPERLINK("https://drive.google.com/open?id=19dTN0acmZtjdm28iVj3leuNtIO5gTibf","17")</f>
        <v>17</v>
      </c>
      <c r="E9" s="19">
        <v>2020</v>
      </c>
      <c r="F9" s="51" t="s">
        <v>790</v>
      </c>
      <c r="G9" s="39" t="s">
        <v>786</v>
      </c>
      <c r="H9" s="39" t="s">
        <v>167</v>
      </c>
      <c r="I9" s="51" t="s">
        <v>790</v>
      </c>
      <c r="J9" s="39" t="s">
        <v>49</v>
      </c>
      <c r="K9" s="39" t="s">
        <v>49</v>
      </c>
      <c r="L9" s="39" t="s">
        <v>49</v>
      </c>
      <c r="M9" s="39" t="s">
        <v>139</v>
      </c>
      <c r="P9" s="40"/>
      <c r="Q9" s="40"/>
      <c r="R9" s="40"/>
      <c r="S9" s="40"/>
      <c r="T9" s="40"/>
      <c r="U9" s="40"/>
      <c r="V9" s="40"/>
      <c r="W9" s="40"/>
      <c r="X9" s="40"/>
      <c r="Y9" s="40"/>
      <c r="Z9" s="40"/>
    </row>
    <row r="10" spans="2:27" ht="42.75">
      <c r="B10" s="19" t="s">
        <v>782</v>
      </c>
      <c r="C10" s="19" t="s">
        <v>245</v>
      </c>
      <c r="D10" s="19">
        <v>13</v>
      </c>
      <c r="E10" s="19">
        <v>2020</v>
      </c>
      <c r="F10" s="51" t="s">
        <v>472</v>
      </c>
      <c r="G10" s="39" t="s">
        <v>473</v>
      </c>
      <c r="H10" s="39" t="s">
        <v>261</v>
      </c>
      <c r="I10" s="51" t="s">
        <v>474</v>
      </c>
      <c r="J10" s="39" t="s">
        <v>49</v>
      </c>
      <c r="K10" s="39" t="s">
        <v>49</v>
      </c>
      <c r="L10" s="39" t="s">
        <v>49</v>
      </c>
      <c r="M10" s="39" t="s">
        <v>50</v>
      </c>
      <c r="P10" s="40"/>
      <c r="Q10" s="40"/>
      <c r="R10" s="40"/>
      <c r="S10" s="40"/>
      <c r="T10" s="40"/>
      <c r="U10" s="40"/>
      <c r="V10" s="40"/>
      <c r="W10" s="40"/>
      <c r="X10" s="40"/>
      <c r="Y10" s="40"/>
      <c r="Z10" s="40"/>
    </row>
    <row r="11" spans="2:27" ht="28.5">
      <c r="B11" s="19" t="s">
        <v>782</v>
      </c>
      <c r="C11" s="19" t="s">
        <v>245</v>
      </c>
      <c r="D11" s="19">
        <v>17</v>
      </c>
      <c r="E11" s="19">
        <v>2020</v>
      </c>
      <c r="F11" s="51" t="s">
        <v>791</v>
      </c>
      <c r="G11" s="39" t="s">
        <v>46</v>
      </c>
      <c r="H11" s="39" t="s">
        <v>167</v>
      </c>
      <c r="I11" s="51" t="s">
        <v>792</v>
      </c>
      <c r="J11" s="39" t="s">
        <v>49</v>
      </c>
      <c r="K11" s="39" t="s">
        <v>49</v>
      </c>
      <c r="L11" s="39" t="s">
        <v>49</v>
      </c>
      <c r="M11" s="39" t="s">
        <v>50</v>
      </c>
      <c r="P11" s="40"/>
      <c r="Q11" s="40"/>
      <c r="R11" s="40"/>
      <c r="S11" s="40"/>
      <c r="T11" s="40"/>
      <c r="U11" s="40"/>
      <c r="V11" s="40"/>
      <c r="W11" s="40"/>
      <c r="X11" s="40"/>
      <c r="Y11" s="40"/>
      <c r="Z11" s="40"/>
    </row>
    <row r="12" spans="2:27" ht="85.5">
      <c r="B12" s="19" t="s">
        <v>782</v>
      </c>
      <c r="C12" s="19" t="s">
        <v>245</v>
      </c>
      <c r="D12" s="19">
        <v>18</v>
      </c>
      <c r="E12" s="19">
        <v>2020</v>
      </c>
      <c r="F12" s="51" t="s">
        <v>793</v>
      </c>
      <c r="G12" s="39" t="s">
        <v>794</v>
      </c>
      <c r="H12" s="39" t="s">
        <v>261</v>
      </c>
      <c r="I12" s="51" t="s">
        <v>793</v>
      </c>
      <c r="J12" s="39" t="s">
        <v>49</v>
      </c>
      <c r="K12" s="39"/>
      <c r="L12" s="39"/>
      <c r="M12" s="39" t="s">
        <v>50</v>
      </c>
      <c r="P12" s="40"/>
      <c r="Q12" s="40"/>
      <c r="R12" s="40"/>
      <c r="S12" s="40"/>
      <c r="T12" s="40"/>
      <c r="U12" s="40"/>
      <c r="V12" s="40"/>
      <c r="W12" s="40"/>
      <c r="X12" s="40"/>
      <c r="Y12" s="40"/>
      <c r="Z12" s="40"/>
    </row>
    <row r="13" spans="2:27" ht="28.5">
      <c r="B13" s="19" t="s">
        <v>782</v>
      </c>
      <c r="C13" s="19" t="s">
        <v>245</v>
      </c>
      <c r="D13" s="19">
        <v>21</v>
      </c>
      <c r="E13" s="19">
        <v>2020</v>
      </c>
      <c r="F13" s="51" t="s">
        <v>795</v>
      </c>
      <c r="G13" s="39" t="s">
        <v>46</v>
      </c>
      <c r="H13" s="39" t="s">
        <v>167</v>
      </c>
      <c r="I13" s="51" t="s">
        <v>795</v>
      </c>
      <c r="J13" s="39" t="s">
        <v>49</v>
      </c>
      <c r="K13" s="39" t="s">
        <v>49</v>
      </c>
      <c r="L13" s="39" t="s">
        <v>49</v>
      </c>
      <c r="M13" s="39" t="s">
        <v>50</v>
      </c>
      <c r="P13" s="40"/>
      <c r="Q13" s="40"/>
      <c r="R13" s="40"/>
      <c r="S13" s="40"/>
      <c r="T13" s="40"/>
      <c r="U13" s="40"/>
      <c r="V13" s="40"/>
      <c r="W13" s="40"/>
      <c r="X13" s="40"/>
      <c r="Y13" s="40"/>
      <c r="Z13" s="40"/>
    </row>
    <row r="14" spans="2:27" ht="42.75">
      <c r="B14" s="19" t="s">
        <v>782</v>
      </c>
      <c r="C14" s="19" t="s">
        <v>245</v>
      </c>
      <c r="D14" s="19">
        <v>29</v>
      </c>
      <c r="E14" s="19">
        <v>2020</v>
      </c>
      <c r="F14" s="51" t="s">
        <v>796</v>
      </c>
      <c r="G14" s="39" t="s">
        <v>46</v>
      </c>
      <c r="H14" s="39" t="s">
        <v>261</v>
      </c>
      <c r="I14" s="51" t="s">
        <v>796</v>
      </c>
      <c r="J14" s="39" t="s">
        <v>49</v>
      </c>
      <c r="K14" s="39" t="s">
        <v>49</v>
      </c>
      <c r="L14" s="39" t="s">
        <v>49</v>
      </c>
      <c r="M14" s="39" t="s">
        <v>50</v>
      </c>
      <c r="P14" s="40"/>
      <c r="Q14" s="40"/>
      <c r="R14" s="40"/>
      <c r="S14" s="40"/>
      <c r="T14" s="40"/>
      <c r="U14" s="40"/>
      <c r="V14" s="40"/>
      <c r="W14" s="40"/>
      <c r="X14" s="40"/>
      <c r="Y14" s="40"/>
      <c r="Z14" s="40"/>
    </row>
    <row r="15" spans="2:27" ht="28.5">
      <c r="B15" s="19" t="s">
        <v>782</v>
      </c>
      <c r="C15" s="19" t="s">
        <v>245</v>
      </c>
      <c r="D15" s="19">
        <v>33</v>
      </c>
      <c r="E15" s="19">
        <v>2020</v>
      </c>
      <c r="F15" s="51" t="s">
        <v>797</v>
      </c>
      <c r="G15" s="39" t="s">
        <v>46</v>
      </c>
      <c r="H15" s="39" t="s">
        <v>261</v>
      </c>
      <c r="I15" s="51" t="s">
        <v>798</v>
      </c>
      <c r="J15" s="39" t="s">
        <v>49</v>
      </c>
      <c r="K15" s="39" t="s">
        <v>49</v>
      </c>
      <c r="L15" s="39" t="s">
        <v>49</v>
      </c>
      <c r="M15" s="39" t="s">
        <v>50</v>
      </c>
      <c r="P15" s="40"/>
      <c r="Q15" s="40"/>
      <c r="R15" s="40"/>
      <c r="S15" s="40"/>
      <c r="T15" s="40"/>
      <c r="U15" s="40"/>
      <c r="V15" s="40"/>
      <c r="W15" s="40"/>
      <c r="X15" s="40"/>
      <c r="Y15" s="40"/>
      <c r="Z15" s="40"/>
    </row>
    <row r="16" spans="2:27" ht="228.75">
      <c r="B16" s="15" t="s">
        <v>188</v>
      </c>
      <c r="C16" s="15" t="s">
        <v>245</v>
      </c>
      <c r="D16" s="15">
        <v>21</v>
      </c>
      <c r="E16" s="15">
        <v>2020</v>
      </c>
      <c r="F16" s="16" t="s">
        <v>246</v>
      </c>
      <c r="G16" s="15" t="s">
        <v>46</v>
      </c>
      <c r="H16" s="15" t="s">
        <v>247</v>
      </c>
      <c r="I16" s="25" t="s">
        <v>248</v>
      </c>
      <c r="J16" s="18" t="s">
        <v>49</v>
      </c>
      <c r="K16" s="18" t="s">
        <v>49</v>
      </c>
      <c r="L16" s="18" t="s">
        <v>49</v>
      </c>
      <c r="M16" s="39" t="s">
        <v>77</v>
      </c>
      <c r="P16" s="40"/>
      <c r="Q16" s="40"/>
      <c r="R16" s="40"/>
      <c r="S16" s="40"/>
      <c r="T16" s="40"/>
      <c r="U16" s="40"/>
      <c r="V16" s="40"/>
      <c r="W16" s="40"/>
      <c r="X16" s="40"/>
      <c r="Y16" s="40"/>
      <c r="Z16" s="40"/>
    </row>
    <row r="17" spans="2:26" ht="228.75">
      <c r="B17" s="15" t="s">
        <v>188</v>
      </c>
      <c r="C17" s="15" t="s">
        <v>245</v>
      </c>
      <c r="D17" s="15">
        <v>21</v>
      </c>
      <c r="E17" s="15">
        <v>2020</v>
      </c>
      <c r="F17" s="16" t="s">
        <v>246</v>
      </c>
      <c r="G17" s="15" t="s">
        <v>46</v>
      </c>
      <c r="H17" s="15" t="s">
        <v>249</v>
      </c>
      <c r="I17" s="25" t="s">
        <v>250</v>
      </c>
      <c r="J17" s="18" t="s">
        <v>49</v>
      </c>
      <c r="K17" s="18" t="s">
        <v>49</v>
      </c>
      <c r="L17" s="18" t="s">
        <v>49</v>
      </c>
      <c r="M17" s="39" t="s">
        <v>77</v>
      </c>
      <c r="P17" s="40"/>
      <c r="Q17" s="40"/>
      <c r="R17" s="40"/>
      <c r="S17" s="40"/>
      <c r="T17" s="40"/>
      <c r="U17" s="40"/>
      <c r="V17" s="40"/>
      <c r="W17" s="40"/>
      <c r="X17" s="40"/>
      <c r="Y17" s="40"/>
      <c r="Z17" s="40"/>
    </row>
    <row r="18" spans="2:26" ht="99.75">
      <c r="B18" s="15" t="s">
        <v>188</v>
      </c>
      <c r="C18" s="15" t="s">
        <v>245</v>
      </c>
      <c r="D18" s="15">
        <v>21</v>
      </c>
      <c r="E18" s="15">
        <v>2020</v>
      </c>
      <c r="F18" s="16" t="s">
        <v>246</v>
      </c>
      <c r="G18" s="15" t="s">
        <v>46</v>
      </c>
      <c r="H18" s="15" t="s">
        <v>251</v>
      </c>
      <c r="I18" s="25" t="s">
        <v>252</v>
      </c>
      <c r="J18" s="18" t="s">
        <v>49</v>
      </c>
      <c r="K18" s="18" t="s">
        <v>49</v>
      </c>
      <c r="L18" s="18" t="s">
        <v>49</v>
      </c>
      <c r="M18" s="39" t="s">
        <v>50</v>
      </c>
      <c r="P18" s="40"/>
      <c r="Q18" s="40"/>
      <c r="R18" s="40"/>
      <c r="S18" s="40"/>
      <c r="T18" s="40"/>
      <c r="U18" s="40"/>
      <c r="V18" s="40"/>
      <c r="W18" s="40"/>
      <c r="X18" s="40"/>
      <c r="Y18" s="40"/>
      <c r="Z18" s="40"/>
    </row>
    <row r="19" spans="2:26" ht="57">
      <c r="B19" s="15" t="s">
        <v>495</v>
      </c>
      <c r="C19" s="15" t="s">
        <v>245</v>
      </c>
      <c r="D19" s="15">
        <v>21</v>
      </c>
      <c r="E19" s="15">
        <v>2020</v>
      </c>
      <c r="F19" s="16" t="s">
        <v>246</v>
      </c>
      <c r="G19" s="15" t="s">
        <v>46</v>
      </c>
      <c r="H19" s="15" t="s">
        <v>58</v>
      </c>
      <c r="I19" s="25" t="s">
        <v>617</v>
      </c>
      <c r="J19" s="18" t="s">
        <v>49</v>
      </c>
      <c r="K19" s="18" t="s">
        <v>49</v>
      </c>
      <c r="L19" s="18"/>
      <c r="M19" s="39" t="s">
        <v>50</v>
      </c>
      <c r="P19" s="40"/>
      <c r="Q19" s="40"/>
      <c r="R19" s="40"/>
      <c r="S19" s="40"/>
      <c r="T19" s="40"/>
      <c r="U19" s="40"/>
      <c r="V19" s="40"/>
      <c r="W19" s="40"/>
      <c r="X19" s="40"/>
      <c r="Y19" s="40"/>
      <c r="Z19" s="40"/>
    </row>
    <row r="20" spans="2:26" ht="143.25">
      <c r="B20" s="15" t="s">
        <v>495</v>
      </c>
      <c r="C20" s="15" t="s">
        <v>245</v>
      </c>
      <c r="D20" s="15">
        <v>21</v>
      </c>
      <c r="E20" s="15">
        <v>2020</v>
      </c>
      <c r="F20" s="16" t="s">
        <v>246</v>
      </c>
      <c r="G20" s="15" t="s">
        <v>46</v>
      </c>
      <c r="H20" s="15" t="s">
        <v>618</v>
      </c>
      <c r="I20" s="25" t="s">
        <v>619</v>
      </c>
      <c r="J20" s="18"/>
      <c r="K20" s="18" t="s">
        <v>49</v>
      </c>
      <c r="L20" s="18"/>
      <c r="M20" s="39" t="s">
        <v>50</v>
      </c>
      <c r="P20" s="40"/>
      <c r="Q20" s="40"/>
      <c r="R20" s="40"/>
      <c r="S20" s="40"/>
      <c r="T20" s="40"/>
      <c r="U20" s="40"/>
      <c r="V20" s="40"/>
      <c r="W20" s="40"/>
      <c r="X20" s="40"/>
      <c r="Y20" s="40"/>
      <c r="Z20" s="40"/>
    </row>
    <row r="21" spans="2:26" ht="114.75">
      <c r="B21" s="15" t="s">
        <v>495</v>
      </c>
      <c r="C21" s="15" t="s">
        <v>245</v>
      </c>
      <c r="D21" s="15">
        <v>21</v>
      </c>
      <c r="E21" s="15">
        <v>2020</v>
      </c>
      <c r="F21" s="16" t="s">
        <v>246</v>
      </c>
      <c r="G21" s="15" t="s">
        <v>46</v>
      </c>
      <c r="H21" s="15" t="s">
        <v>615</v>
      </c>
      <c r="I21" s="25" t="s">
        <v>620</v>
      </c>
      <c r="J21" s="18" t="s">
        <v>49</v>
      </c>
      <c r="K21" s="18"/>
      <c r="L21" s="18"/>
      <c r="M21" s="39" t="s">
        <v>50</v>
      </c>
      <c r="P21" s="40"/>
      <c r="Q21" s="40"/>
      <c r="R21" s="40"/>
      <c r="S21" s="40"/>
      <c r="T21" s="40"/>
      <c r="U21" s="40"/>
      <c r="V21" s="40"/>
      <c r="W21" s="40"/>
      <c r="X21" s="40"/>
      <c r="Y21" s="40"/>
      <c r="Z21" s="40"/>
    </row>
    <row r="22" spans="2:26" ht="28.5">
      <c r="B22" s="15" t="s">
        <v>495</v>
      </c>
      <c r="C22" s="15" t="s">
        <v>245</v>
      </c>
      <c r="D22" s="15">
        <v>22</v>
      </c>
      <c r="E22" s="15">
        <v>2020</v>
      </c>
      <c r="F22" s="16" t="s">
        <v>621</v>
      </c>
      <c r="G22" s="15" t="s">
        <v>46</v>
      </c>
      <c r="H22" s="15" t="s">
        <v>58</v>
      </c>
      <c r="I22" s="25" t="s">
        <v>622</v>
      </c>
      <c r="J22" s="18" t="s">
        <v>49</v>
      </c>
      <c r="K22" s="18" t="s">
        <v>49</v>
      </c>
      <c r="L22" s="18"/>
      <c r="M22" s="39" t="s">
        <v>77</v>
      </c>
      <c r="P22" s="40"/>
      <c r="Q22" s="40"/>
      <c r="R22" s="40"/>
      <c r="S22" s="40"/>
      <c r="T22" s="40"/>
      <c r="U22" s="40"/>
      <c r="V22" s="40"/>
      <c r="W22" s="40"/>
      <c r="X22" s="40"/>
      <c r="Y22" s="40"/>
      <c r="Z22" s="40"/>
    </row>
    <row r="23" spans="2:26" ht="228">
      <c r="B23" s="19" t="s">
        <v>782</v>
      </c>
      <c r="C23" s="19" t="s">
        <v>177</v>
      </c>
      <c r="D23" s="19">
        <v>64</v>
      </c>
      <c r="E23" s="19">
        <v>2020</v>
      </c>
      <c r="F23" s="51" t="s">
        <v>799</v>
      </c>
      <c r="G23" s="39" t="s">
        <v>786</v>
      </c>
      <c r="H23" s="39" t="s">
        <v>167</v>
      </c>
      <c r="I23" s="51" t="s">
        <v>800</v>
      </c>
      <c r="J23" s="39" t="s">
        <v>49</v>
      </c>
      <c r="K23" s="39" t="s">
        <v>49</v>
      </c>
      <c r="L23" s="39" t="s">
        <v>49</v>
      </c>
      <c r="M23" s="39" t="s">
        <v>77</v>
      </c>
      <c r="P23" s="40"/>
      <c r="Q23" s="40"/>
      <c r="R23" s="40"/>
      <c r="S23" s="40"/>
      <c r="T23" s="40"/>
      <c r="U23" s="40"/>
      <c r="V23" s="40"/>
      <c r="W23" s="40"/>
      <c r="X23" s="40"/>
      <c r="Y23" s="40"/>
      <c r="Z23" s="40"/>
    </row>
    <row r="24" spans="2:26" ht="128.25">
      <c r="B24" s="19" t="s">
        <v>782</v>
      </c>
      <c r="C24" s="19" t="s">
        <v>177</v>
      </c>
      <c r="D24" s="19">
        <v>30</v>
      </c>
      <c r="E24" s="19">
        <v>2020</v>
      </c>
      <c r="F24" s="51" t="s">
        <v>801</v>
      </c>
      <c r="G24" s="39" t="s">
        <v>802</v>
      </c>
      <c r="H24" s="39" t="s">
        <v>167</v>
      </c>
      <c r="I24" s="51" t="s">
        <v>801</v>
      </c>
      <c r="J24" s="39" t="s">
        <v>49</v>
      </c>
      <c r="K24" s="39" t="s">
        <v>49</v>
      </c>
      <c r="L24" s="39" t="s">
        <v>49</v>
      </c>
      <c r="M24" s="39" t="s">
        <v>50</v>
      </c>
      <c r="P24" s="40"/>
      <c r="Q24" s="40"/>
      <c r="R24" s="40"/>
      <c r="S24" s="40"/>
      <c r="T24" s="40"/>
      <c r="U24" s="40"/>
      <c r="V24" s="40"/>
      <c r="W24" s="40"/>
      <c r="X24" s="40"/>
      <c r="Y24" s="40"/>
      <c r="Z24" s="40"/>
    </row>
    <row r="25" spans="2:26" ht="28.5">
      <c r="B25" s="19" t="s">
        <v>782</v>
      </c>
      <c r="C25" s="19" t="s">
        <v>177</v>
      </c>
      <c r="D25" s="19">
        <v>26</v>
      </c>
      <c r="E25" s="19">
        <v>2020</v>
      </c>
      <c r="F25" s="51" t="s">
        <v>803</v>
      </c>
      <c r="G25" s="39" t="s">
        <v>804</v>
      </c>
      <c r="H25" s="39" t="s">
        <v>167</v>
      </c>
      <c r="I25" s="51" t="s">
        <v>803</v>
      </c>
      <c r="J25" s="39" t="s">
        <v>49</v>
      </c>
      <c r="K25" s="39" t="s">
        <v>49</v>
      </c>
      <c r="L25" s="39" t="s">
        <v>49</v>
      </c>
      <c r="M25" s="39" t="s">
        <v>50</v>
      </c>
      <c r="P25" s="40"/>
      <c r="Q25" s="40"/>
      <c r="R25" s="40"/>
      <c r="S25" s="40"/>
      <c r="T25" s="40"/>
      <c r="U25" s="40"/>
      <c r="V25" s="40"/>
      <c r="W25" s="40"/>
      <c r="X25" s="40"/>
      <c r="Y25" s="40"/>
      <c r="Z25" s="40"/>
    </row>
    <row r="26" spans="2:26" ht="142.5">
      <c r="B26" s="19" t="s">
        <v>782</v>
      </c>
      <c r="C26" s="19" t="s">
        <v>177</v>
      </c>
      <c r="D26" s="19" t="str">
        <f>HYPERLINK("https://drive.google.com/open?id=1BefV0MryJinrnMj_O0raDSumwJHfL62z","26")</f>
        <v>26</v>
      </c>
      <c r="E26" s="19">
        <v>2020</v>
      </c>
      <c r="F26" s="51" t="s">
        <v>805</v>
      </c>
      <c r="G26" s="39" t="s">
        <v>804</v>
      </c>
      <c r="H26" s="39" t="s">
        <v>167</v>
      </c>
      <c r="I26" s="51" t="s">
        <v>805</v>
      </c>
      <c r="J26" s="39" t="s">
        <v>49</v>
      </c>
      <c r="K26" s="39" t="s">
        <v>49</v>
      </c>
      <c r="L26" s="39" t="s">
        <v>49</v>
      </c>
      <c r="M26" s="39" t="s">
        <v>50</v>
      </c>
      <c r="P26" s="40"/>
      <c r="Q26" s="40"/>
      <c r="R26" s="40"/>
      <c r="S26" s="40"/>
      <c r="T26" s="40"/>
      <c r="U26" s="40"/>
      <c r="V26" s="40"/>
      <c r="W26" s="40"/>
      <c r="X26" s="40"/>
      <c r="Y26" s="40"/>
      <c r="Z26" s="40"/>
    </row>
    <row r="27" spans="2:26" ht="28.5">
      <c r="B27" s="19" t="s">
        <v>782</v>
      </c>
      <c r="C27" s="19" t="s">
        <v>177</v>
      </c>
      <c r="D27" s="19" t="str">
        <f>HYPERLINK("https://drive.google.com/open?id=1M4JM0oyw6OjneaSkG59mCC9wiAQtjE13","34")</f>
        <v>34</v>
      </c>
      <c r="E27" s="19">
        <v>2020</v>
      </c>
      <c r="F27" s="51" t="s">
        <v>806</v>
      </c>
      <c r="G27" s="39" t="s">
        <v>807</v>
      </c>
      <c r="H27" s="39" t="s">
        <v>167</v>
      </c>
      <c r="I27" s="51" t="s">
        <v>808</v>
      </c>
      <c r="J27" s="39" t="s">
        <v>49</v>
      </c>
      <c r="K27" s="39" t="s">
        <v>49</v>
      </c>
      <c r="L27" s="39" t="s">
        <v>49</v>
      </c>
      <c r="M27" s="39" t="s">
        <v>50</v>
      </c>
      <c r="P27" s="40"/>
      <c r="Q27" s="40"/>
      <c r="R27" s="40"/>
      <c r="S27" s="40"/>
      <c r="T27" s="40"/>
      <c r="U27" s="40"/>
      <c r="V27" s="40"/>
      <c r="W27" s="40"/>
      <c r="X27" s="40"/>
      <c r="Y27" s="40"/>
      <c r="Z27" s="40"/>
    </row>
    <row r="28" spans="2:26" ht="114">
      <c r="B28" s="19" t="s">
        <v>782</v>
      </c>
      <c r="C28" s="19" t="s">
        <v>177</v>
      </c>
      <c r="D28" s="19" t="str">
        <f>HYPERLINK("https://drive.google.com/open?id=18zgivsAzt7w5WR5l6QmYZ-TmkjATv-SG","33")</f>
        <v>33</v>
      </c>
      <c r="E28" s="19">
        <v>2020</v>
      </c>
      <c r="F28" s="51" t="s">
        <v>809</v>
      </c>
      <c r="G28" s="39" t="s">
        <v>807</v>
      </c>
      <c r="H28" s="39" t="s">
        <v>167</v>
      </c>
      <c r="I28" s="51" t="s">
        <v>809</v>
      </c>
      <c r="J28" s="39" t="s">
        <v>49</v>
      </c>
      <c r="K28" s="39" t="s">
        <v>49</v>
      </c>
      <c r="L28" s="39" t="s">
        <v>49</v>
      </c>
      <c r="M28" s="39" t="s">
        <v>77</v>
      </c>
      <c r="P28" s="40"/>
      <c r="Q28" s="40"/>
      <c r="R28" s="40"/>
      <c r="S28" s="40"/>
      <c r="T28" s="40"/>
      <c r="U28" s="40"/>
      <c r="V28" s="40"/>
      <c r="W28" s="40"/>
      <c r="X28" s="40"/>
      <c r="Y28" s="40"/>
      <c r="Z28" s="40"/>
    </row>
    <row r="29" spans="2:26" ht="228">
      <c r="B29" s="19" t="s">
        <v>782</v>
      </c>
      <c r="C29" s="19" t="s">
        <v>177</v>
      </c>
      <c r="D29" s="19" t="str">
        <f>HYPERLINK("https://drive.google.com/open?id=1s2qXAn2Foslh3HsVxwvlK6g9kqBPUrpo","5")</f>
        <v>5</v>
      </c>
      <c r="E29" s="19">
        <v>2020</v>
      </c>
      <c r="F29" s="51" t="s">
        <v>810</v>
      </c>
      <c r="G29" s="39" t="s">
        <v>811</v>
      </c>
      <c r="H29" s="39" t="s">
        <v>167</v>
      </c>
      <c r="I29" s="51" t="s">
        <v>810</v>
      </c>
      <c r="J29" s="39" t="s">
        <v>49</v>
      </c>
      <c r="K29" s="39" t="s">
        <v>49</v>
      </c>
      <c r="L29" s="39" t="s">
        <v>49</v>
      </c>
      <c r="M29" s="39" t="s">
        <v>71</v>
      </c>
      <c r="P29" s="40"/>
      <c r="Q29" s="40"/>
      <c r="R29" s="40"/>
      <c r="S29" s="40"/>
      <c r="T29" s="40"/>
      <c r="U29" s="40"/>
      <c r="V29" s="40"/>
      <c r="W29" s="40"/>
      <c r="X29" s="40"/>
      <c r="Y29" s="40"/>
      <c r="Z29" s="40"/>
    </row>
    <row r="30" spans="2:26" ht="28.5">
      <c r="B30" s="15" t="s">
        <v>495</v>
      </c>
      <c r="C30" s="15" t="s">
        <v>177</v>
      </c>
      <c r="D30" s="15">
        <v>22</v>
      </c>
      <c r="E30" s="15">
        <v>2020</v>
      </c>
      <c r="F30" s="16" t="s">
        <v>621</v>
      </c>
      <c r="G30" s="15" t="s">
        <v>46</v>
      </c>
      <c r="H30" s="15" t="s">
        <v>58</v>
      </c>
      <c r="I30" s="25" t="s">
        <v>623</v>
      </c>
      <c r="J30" s="18" t="s">
        <v>49</v>
      </c>
      <c r="K30" s="18" t="s">
        <v>49</v>
      </c>
      <c r="L30" s="18"/>
      <c r="M30" s="39" t="s">
        <v>50</v>
      </c>
      <c r="P30" s="40"/>
      <c r="Q30" s="40"/>
      <c r="R30" s="40"/>
      <c r="S30" s="40"/>
      <c r="T30" s="40"/>
      <c r="U30" s="40"/>
      <c r="V30" s="40"/>
      <c r="W30" s="40"/>
      <c r="X30" s="40"/>
      <c r="Y30" s="40"/>
      <c r="Z30" s="40"/>
    </row>
    <row r="31" spans="2:26" ht="28.5">
      <c r="B31" s="19" t="s">
        <v>782</v>
      </c>
      <c r="C31" s="19" t="s">
        <v>812</v>
      </c>
      <c r="D31" s="19">
        <v>10</v>
      </c>
      <c r="E31" s="19">
        <v>2020</v>
      </c>
      <c r="F31" s="51" t="s">
        <v>813</v>
      </c>
      <c r="G31" s="39" t="s">
        <v>814</v>
      </c>
      <c r="H31" s="39" t="s">
        <v>167</v>
      </c>
      <c r="I31" s="51" t="s">
        <v>813</v>
      </c>
      <c r="J31" s="39" t="s">
        <v>49</v>
      </c>
      <c r="K31" s="39" t="s">
        <v>49</v>
      </c>
      <c r="L31" s="39" t="s">
        <v>49</v>
      </c>
      <c r="M31" s="39" t="s">
        <v>77</v>
      </c>
      <c r="P31" s="40"/>
      <c r="Q31" s="40"/>
      <c r="R31" s="40"/>
      <c r="S31" s="40"/>
      <c r="T31" s="40"/>
      <c r="U31" s="40"/>
      <c r="V31" s="40"/>
      <c r="W31" s="40"/>
      <c r="X31" s="40"/>
      <c r="Y31" s="40"/>
      <c r="Z31" s="40"/>
    </row>
    <row r="32" spans="2:26" ht="28.5">
      <c r="B32" s="19" t="s">
        <v>782</v>
      </c>
      <c r="C32" s="19" t="s">
        <v>44</v>
      </c>
      <c r="D32" s="19">
        <v>1258</v>
      </c>
      <c r="E32" s="19">
        <v>2020</v>
      </c>
      <c r="F32" s="51" t="s">
        <v>815</v>
      </c>
      <c r="G32" s="39" t="s">
        <v>802</v>
      </c>
      <c r="H32" s="39" t="s">
        <v>167</v>
      </c>
      <c r="I32" s="51" t="s">
        <v>815</v>
      </c>
      <c r="J32" s="39" t="s">
        <v>49</v>
      </c>
      <c r="K32" s="39" t="s">
        <v>49</v>
      </c>
      <c r="L32" s="39" t="s">
        <v>49</v>
      </c>
      <c r="M32" s="39" t="s">
        <v>94</v>
      </c>
      <c r="P32" s="40"/>
      <c r="Q32" s="40"/>
      <c r="R32" s="40"/>
      <c r="S32" s="40"/>
      <c r="T32" s="40"/>
      <c r="U32" s="40"/>
      <c r="V32" s="40"/>
      <c r="W32" s="40"/>
      <c r="X32" s="40"/>
      <c r="Y32" s="40"/>
      <c r="Z32" s="40"/>
    </row>
    <row r="33" spans="2:26" ht="42.75">
      <c r="B33" s="19" t="s">
        <v>782</v>
      </c>
      <c r="C33" s="19" t="s">
        <v>44</v>
      </c>
      <c r="D33" s="19">
        <v>800</v>
      </c>
      <c r="E33" s="19">
        <v>2020</v>
      </c>
      <c r="F33" s="51" t="s">
        <v>816</v>
      </c>
      <c r="G33" s="39" t="s">
        <v>802</v>
      </c>
      <c r="H33" s="39" t="s">
        <v>167</v>
      </c>
      <c r="I33" s="51" t="s">
        <v>816</v>
      </c>
      <c r="J33" s="39" t="s">
        <v>49</v>
      </c>
      <c r="K33" s="39" t="s">
        <v>49</v>
      </c>
      <c r="L33" s="39" t="s">
        <v>49</v>
      </c>
      <c r="M33" s="39" t="s">
        <v>77</v>
      </c>
      <c r="P33" s="40"/>
      <c r="Q33" s="40"/>
      <c r="R33" s="40"/>
      <c r="S33" s="40"/>
      <c r="T33" s="40"/>
      <c r="U33" s="40"/>
      <c r="V33" s="40"/>
      <c r="W33" s="40"/>
      <c r="X33" s="40"/>
      <c r="Y33" s="40"/>
      <c r="Z33" s="40"/>
    </row>
    <row r="34" spans="2:26" ht="28.5">
      <c r="B34" s="19" t="s">
        <v>782</v>
      </c>
      <c r="C34" s="19" t="s">
        <v>44</v>
      </c>
      <c r="D34" s="19">
        <v>801</v>
      </c>
      <c r="E34" s="19">
        <v>2020</v>
      </c>
      <c r="F34" s="51" t="s">
        <v>817</v>
      </c>
      <c r="G34" s="39" t="s">
        <v>786</v>
      </c>
      <c r="H34" s="39" t="s">
        <v>167</v>
      </c>
      <c r="I34" s="51" t="s">
        <v>817</v>
      </c>
      <c r="J34" s="39" t="s">
        <v>49</v>
      </c>
      <c r="K34" s="39" t="s">
        <v>49</v>
      </c>
      <c r="L34" s="39" t="s">
        <v>49</v>
      </c>
      <c r="M34" s="39" t="s">
        <v>50</v>
      </c>
      <c r="P34" s="40"/>
      <c r="Q34" s="40"/>
      <c r="R34" s="40"/>
      <c r="S34" s="40"/>
      <c r="T34" s="40"/>
      <c r="U34" s="40"/>
      <c r="V34" s="40"/>
      <c r="W34" s="40"/>
      <c r="X34" s="40"/>
      <c r="Y34" s="40"/>
      <c r="Z34" s="40"/>
    </row>
    <row r="35" spans="2:26" ht="42.75">
      <c r="B35" s="19" t="s">
        <v>782</v>
      </c>
      <c r="C35" s="19" t="s">
        <v>44</v>
      </c>
      <c r="D35" s="19">
        <v>802</v>
      </c>
      <c r="E35" s="19">
        <v>2020</v>
      </c>
      <c r="F35" s="51" t="s">
        <v>818</v>
      </c>
      <c r="G35" s="39" t="s">
        <v>786</v>
      </c>
      <c r="H35" s="39" t="s">
        <v>167</v>
      </c>
      <c r="I35" s="51" t="s">
        <v>818</v>
      </c>
      <c r="J35" s="39" t="s">
        <v>49</v>
      </c>
      <c r="K35" s="39" t="s">
        <v>49</v>
      </c>
      <c r="L35" s="39" t="s">
        <v>49</v>
      </c>
      <c r="M35" s="39" t="s">
        <v>50</v>
      </c>
      <c r="P35" s="40"/>
      <c r="Q35" s="40"/>
      <c r="R35" s="40"/>
      <c r="S35" s="40"/>
      <c r="T35" s="40"/>
      <c r="U35" s="40"/>
      <c r="V35" s="40"/>
      <c r="W35" s="40"/>
      <c r="X35" s="40"/>
      <c r="Y35" s="40"/>
      <c r="Z35" s="40"/>
    </row>
    <row r="36" spans="2:26" ht="42.75">
      <c r="B36" s="19" t="s">
        <v>782</v>
      </c>
      <c r="C36" s="19" t="s">
        <v>44</v>
      </c>
      <c r="D36" s="19">
        <v>807</v>
      </c>
      <c r="E36" s="19">
        <v>2020</v>
      </c>
      <c r="F36" s="51" t="s">
        <v>819</v>
      </c>
      <c r="G36" s="39" t="s">
        <v>820</v>
      </c>
      <c r="H36" s="39" t="s">
        <v>167</v>
      </c>
      <c r="I36" s="51" t="s">
        <v>819</v>
      </c>
      <c r="J36" s="39" t="s">
        <v>49</v>
      </c>
      <c r="K36" s="39" t="s">
        <v>49</v>
      </c>
      <c r="L36" s="39" t="s">
        <v>49</v>
      </c>
      <c r="M36" s="39" t="s">
        <v>50</v>
      </c>
      <c r="P36" s="40"/>
      <c r="Q36" s="40"/>
      <c r="R36" s="40"/>
      <c r="S36" s="40"/>
      <c r="T36" s="40"/>
      <c r="U36" s="40"/>
      <c r="V36" s="40"/>
      <c r="W36" s="40"/>
      <c r="X36" s="40"/>
      <c r="Y36" s="40"/>
      <c r="Z36" s="40"/>
    </row>
    <row r="37" spans="2:26" ht="71.25">
      <c r="B37" s="19" t="s">
        <v>782</v>
      </c>
      <c r="C37" s="19" t="s">
        <v>44</v>
      </c>
      <c r="D37" s="19">
        <v>815</v>
      </c>
      <c r="E37" s="19">
        <v>2020</v>
      </c>
      <c r="F37" s="51" t="s">
        <v>821</v>
      </c>
      <c r="G37" s="39" t="s">
        <v>820</v>
      </c>
      <c r="H37" s="39" t="s">
        <v>167</v>
      </c>
      <c r="I37" s="51" t="s">
        <v>821</v>
      </c>
      <c r="J37" s="39" t="s">
        <v>49</v>
      </c>
      <c r="K37" s="39" t="s">
        <v>49</v>
      </c>
      <c r="L37" s="39" t="s">
        <v>49</v>
      </c>
      <c r="M37" s="39" t="s">
        <v>50</v>
      </c>
      <c r="P37" s="40"/>
      <c r="Q37" s="40"/>
      <c r="R37" s="40"/>
      <c r="S37" s="40"/>
      <c r="T37" s="40"/>
      <c r="U37" s="40"/>
      <c r="V37" s="40"/>
      <c r="W37" s="40"/>
      <c r="X37" s="40"/>
      <c r="Y37" s="40"/>
      <c r="Z37" s="40"/>
    </row>
    <row r="38" spans="2:26" ht="42.75">
      <c r="B38" s="19" t="s">
        <v>782</v>
      </c>
      <c r="C38" s="19" t="s">
        <v>44</v>
      </c>
      <c r="D38" s="19">
        <v>770</v>
      </c>
      <c r="E38" s="19">
        <v>2020</v>
      </c>
      <c r="F38" s="51" t="s">
        <v>822</v>
      </c>
      <c r="G38" s="39" t="s">
        <v>786</v>
      </c>
      <c r="H38" s="39" t="s">
        <v>167</v>
      </c>
      <c r="I38" s="51" t="s">
        <v>822</v>
      </c>
      <c r="J38" s="39" t="s">
        <v>49</v>
      </c>
      <c r="K38" s="39" t="s">
        <v>49</v>
      </c>
      <c r="L38" s="39" t="s">
        <v>49</v>
      </c>
      <c r="M38" s="39" t="s">
        <v>77</v>
      </c>
      <c r="P38" s="40"/>
      <c r="Q38" s="40"/>
      <c r="R38" s="40"/>
      <c r="S38" s="40"/>
      <c r="T38" s="40"/>
      <c r="U38" s="40"/>
      <c r="V38" s="40"/>
      <c r="W38" s="40"/>
      <c r="X38" s="40"/>
      <c r="Y38" s="40"/>
      <c r="Z38" s="40"/>
    </row>
    <row r="39" spans="2:26" ht="45.75" customHeight="1">
      <c r="B39" s="19" t="s">
        <v>782</v>
      </c>
      <c r="C39" s="19" t="s">
        <v>44</v>
      </c>
      <c r="D39" s="19">
        <v>771</v>
      </c>
      <c r="E39" s="19">
        <v>2020</v>
      </c>
      <c r="F39" s="51" t="s">
        <v>823</v>
      </c>
      <c r="G39" s="39" t="s">
        <v>824</v>
      </c>
      <c r="H39" s="39" t="s">
        <v>167</v>
      </c>
      <c r="I39" s="51" t="s">
        <v>823</v>
      </c>
      <c r="J39" s="39" t="s">
        <v>49</v>
      </c>
      <c r="K39" s="39" t="s">
        <v>49</v>
      </c>
      <c r="L39" s="39" t="s">
        <v>49</v>
      </c>
      <c r="M39" s="39" t="s">
        <v>77</v>
      </c>
      <c r="P39" s="40"/>
      <c r="Q39" s="40"/>
      <c r="R39" s="40"/>
      <c r="S39" s="40"/>
      <c r="T39" s="40"/>
      <c r="U39" s="40"/>
      <c r="V39" s="40"/>
      <c r="W39" s="40"/>
      <c r="X39" s="40"/>
      <c r="Y39" s="40"/>
      <c r="Z39" s="40"/>
    </row>
    <row r="40" spans="2:26" ht="124.5" customHeight="1">
      <c r="B40" s="19" t="s">
        <v>782</v>
      </c>
      <c r="C40" s="19" t="s">
        <v>825</v>
      </c>
      <c r="D40" s="19">
        <v>770</v>
      </c>
      <c r="E40" s="19">
        <v>2020</v>
      </c>
      <c r="F40" s="51" t="s">
        <v>826</v>
      </c>
      <c r="G40" s="39" t="s">
        <v>786</v>
      </c>
      <c r="H40" s="39" t="s">
        <v>167</v>
      </c>
      <c r="I40" s="51" t="s">
        <v>827</v>
      </c>
      <c r="J40" s="39" t="s">
        <v>49</v>
      </c>
      <c r="K40" s="39" t="s">
        <v>49</v>
      </c>
      <c r="L40" s="39" t="s">
        <v>49</v>
      </c>
      <c r="M40" s="39" t="s">
        <v>77</v>
      </c>
      <c r="P40" s="40"/>
      <c r="Q40" s="40"/>
      <c r="R40" s="40"/>
      <c r="S40" s="40"/>
      <c r="T40" s="40"/>
      <c r="U40" s="40"/>
      <c r="V40" s="40"/>
      <c r="W40" s="40"/>
      <c r="X40" s="40"/>
      <c r="Y40" s="40"/>
      <c r="Z40" s="40"/>
    </row>
    <row r="41" spans="2:26" ht="124.5" customHeight="1">
      <c r="B41" s="19" t="s">
        <v>782</v>
      </c>
      <c r="C41" s="19" t="s">
        <v>825</v>
      </c>
      <c r="D41" s="19">
        <v>771</v>
      </c>
      <c r="E41" s="19">
        <v>2020</v>
      </c>
      <c r="F41" s="51" t="s">
        <v>828</v>
      </c>
      <c r="G41" s="39" t="s">
        <v>829</v>
      </c>
      <c r="H41" s="39" t="s">
        <v>167</v>
      </c>
      <c r="I41" s="51" t="s">
        <v>830</v>
      </c>
      <c r="J41" s="39" t="s">
        <v>49</v>
      </c>
      <c r="K41" s="39" t="s">
        <v>49</v>
      </c>
      <c r="L41" s="39" t="s">
        <v>49</v>
      </c>
      <c r="M41" s="39" t="s">
        <v>77</v>
      </c>
      <c r="P41" s="40"/>
      <c r="Q41" s="40"/>
      <c r="R41" s="40"/>
      <c r="S41" s="40"/>
      <c r="T41" s="40"/>
      <c r="U41" s="40"/>
      <c r="V41" s="40"/>
      <c r="W41" s="40"/>
      <c r="X41" s="40"/>
      <c r="Y41" s="40"/>
      <c r="Z41" s="40"/>
    </row>
    <row r="42" spans="2:26" ht="128.25">
      <c r="B42" s="19" t="s">
        <v>782</v>
      </c>
      <c r="C42" s="19" t="s">
        <v>44</v>
      </c>
      <c r="D42" s="19">
        <v>766</v>
      </c>
      <c r="E42" s="19">
        <v>2020</v>
      </c>
      <c r="F42" s="51" t="s">
        <v>831</v>
      </c>
      <c r="G42" s="39" t="s">
        <v>820</v>
      </c>
      <c r="H42" s="39" t="s">
        <v>167</v>
      </c>
      <c r="I42" s="51" t="s">
        <v>831</v>
      </c>
      <c r="J42" s="39" t="s">
        <v>49</v>
      </c>
      <c r="K42" s="39" t="s">
        <v>49</v>
      </c>
      <c r="L42" s="39" t="s">
        <v>49</v>
      </c>
      <c r="M42" s="39" t="s">
        <v>94</v>
      </c>
      <c r="P42" s="40"/>
      <c r="Q42" s="40"/>
      <c r="R42" s="40"/>
      <c r="S42" s="40"/>
      <c r="T42" s="40"/>
      <c r="U42" s="40"/>
      <c r="V42" s="40"/>
      <c r="W42" s="40"/>
      <c r="X42" s="40"/>
      <c r="Y42" s="40"/>
      <c r="Z42" s="40"/>
    </row>
    <row r="43" spans="2:26" ht="128.25">
      <c r="B43" s="19" t="s">
        <v>782</v>
      </c>
      <c r="C43" s="19" t="s">
        <v>44</v>
      </c>
      <c r="D43" s="19">
        <v>688</v>
      </c>
      <c r="E43" s="19">
        <v>2020</v>
      </c>
      <c r="F43" s="51" t="s">
        <v>832</v>
      </c>
      <c r="G43" s="39" t="s">
        <v>820</v>
      </c>
      <c r="H43" s="39" t="s">
        <v>167</v>
      </c>
      <c r="I43" s="51" t="s">
        <v>832</v>
      </c>
      <c r="J43" s="39" t="s">
        <v>49</v>
      </c>
      <c r="K43" s="39" t="s">
        <v>49</v>
      </c>
      <c r="L43" s="39" t="s">
        <v>49</v>
      </c>
      <c r="M43" s="39" t="s">
        <v>50</v>
      </c>
      <c r="P43" s="40"/>
      <c r="Q43" s="40"/>
      <c r="R43" s="40"/>
      <c r="S43" s="40"/>
      <c r="T43" s="40"/>
      <c r="U43" s="40"/>
      <c r="V43" s="40"/>
      <c r="W43" s="40"/>
      <c r="X43" s="40"/>
      <c r="Y43" s="40"/>
      <c r="Z43" s="40"/>
    </row>
    <row r="44" spans="2:26" ht="42.75">
      <c r="B44" s="19" t="s">
        <v>782</v>
      </c>
      <c r="C44" s="19" t="s">
        <v>44</v>
      </c>
      <c r="D44" s="19">
        <v>689</v>
      </c>
      <c r="E44" s="19">
        <v>2020</v>
      </c>
      <c r="F44" s="51" t="s">
        <v>833</v>
      </c>
      <c r="G44" s="39" t="s">
        <v>834</v>
      </c>
      <c r="H44" s="39" t="s">
        <v>167</v>
      </c>
      <c r="I44" s="51" t="s">
        <v>833</v>
      </c>
      <c r="J44" s="39" t="s">
        <v>49</v>
      </c>
      <c r="K44" s="39" t="s">
        <v>49</v>
      </c>
      <c r="L44" s="39" t="s">
        <v>49</v>
      </c>
      <c r="M44" s="39" t="s">
        <v>77</v>
      </c>
      <c r="P44" s="40"/>
      <c r="Q44" s="40"/>
      <c r="R44" s="40"/>
      <c r="S44" s="40"/>
      <c r="T44" s="40"/>
      <c r="U44" s="40"/>
      <c r="V44" s="40"/>
      <c r="W44" s="40"/>
      <c r="X44" s="40"/>
      <c r="Y44" s="40"/>
      <c r="Z44" s="40"/>
    </row>
    <row r="45" spans="2:26" ht="28.5">
      <c r="B45" s="19" t="s">
        <v>782</v>
      </c>
      <c r="C45" s="19" t="s">
        <v>44</v>
      </c>
      <c r="D45" s="19">
        <v>689</v>
      </c>
      <c r="E45" s="19">
        <v>2020</v>
      </c>
      <c r="F45" s="51" t="s">
        <v>835</v>
      </c>
      <c r="G45" s="39" t="s">
        <v>834</v>
      </c>
      <c r="H45" s="39" t="s">
        <v>167</v>
      </c>
      <c r="I45" s="51" t="s">
        <v>835</v>
      </c>
      <c r="J45" s="39" t="s">
        <v>49</v>
      </c>
      <c r="K45" s="39" t="s">
        <v>49</v>
      </c>
      <c r="L45" s="39" t="s">
        <v>49</v>
      </c>
      <c r="M45" s="39" t="s">
        <v>50</v>
      </c>
      <c r="P45" s="40"/>
      <c r="Q45" s="40"/>
      <c r="R45" s="40"/>
      <c r="S45" s="40"/>
      <c r="T45" s="40"/>
      <c r="U45" s="40"/>
      <c r="V45" s="40"/>
      <c r="W45" s="40"/>
      <c r="X45" s="40"/>
      <c r="Y45" s="40"/>
      <c r="Z45" s="40"/>
    </row>
    <row r="46" spans="2:26" ht="28.5">
      <c r="B46" s="19" t="s">
        <v>782</v>
      </c>
      <c r="C46" s="19" t="s">
        <v>44</v>
      </c>
      <c r="D46" s="19">
        <v>676</v>
      </c>
      <c r="E46" s="19">
        <v>2020</v>
      </c>
      <c r="F46" s="51" t="s">
        <v>836</v>
      </c>
      <c r="G46" s="39" t="s">
        <v>786</v>
      </c>
      <c r="H46" s="39" t="s">
        <v>167</v>
      </c>
      <c r="I46" s="51" t="s">
        <v>836</v>
      </c>
      <c r="J46" s="39" t="s">
        <v>49</v>
      </c>
      <c r="K46" s="39" t="s">
        <v>49</v>
      </c>
      <c r="L46" s="39" t="s">
        <v>49</v>
      </c>
      <c r="M46" s="39" t="s">
        <v>71</v>
      </c>
      <c r="P46" s="40"/>
      <c r="Q46" s="40"/>
      <c r="R46" s="40"/>
      <c r="S46" s="40"/>
      <c r="T46" s="40"/>
      <c r="U46" s="40"/>
      <c r="V46" s="40"/>
      <c r="W46" s="40"/>
      <c r="X46" s="40"/>
      <c r="Y46" s="40"/>
      <c r="Z46" s="40"/>
    </row>
    <row r="47" spans="2:26" ht="42.75">
      <c r="B47" s="19" t="s">
        <v>782</v>
      </c>
      <c r="C47" s="19" t="s">
        <v>44</v>
      </c>
      <c r="D47" s="19">
        <v>655</v>
      </c>
      <c r="E47" s="19">
        <v>2020</v>
      </c>
      <c r="F47" s="51" t="s">
        <v>837</v>
      </c>
      <c r="G47" s="39" t="s">
        <v>820</v>
      </c>
      <c r="H47" s="39" t="s">
        <v>167</v>
      </c>
      <c r="I47" s="51" t="s">
        <v>838</v>
      </c>
      <c r="J47" s="39" t="s">
        <v>49</v>
      </c>
      <c r="K47" s="39" t="s">
        <v>49</v>
      </c>
      <c r="L47" s="39" t="s">
        <v>49</v>
      </c>
      <c r="M47" s="39" t="s">
        <v>50</v>
      </c>
      <c r="P47" s="40"/>
      <c r="Q47" s="40"/>
      <c r="R47" s="40"/>
      <c r="S47" s="40"/>
      <c r="T47" s="40"/>
      <c r="U47" s="40"/>
      <c r="V47" s="40"/>
      <c r="W47" s="40"/>
      <c r="X47" s="40"/>
      <c r="Y47" s="40"/>
      <c r="Z47" s="40"/>
    </row>
    <row r="48" spans="2:26" ht="71.25">
      <c r="B48" s="19" t="s">
        <v>782</v>
      </c>
      <c r="C48" s="19" t="s">
        <v>44</v>
      </c>
      <c r="D48" s="19">
        <v>639</v>
      </c>
      <c r="E48" s="19">
        <v>2020</v>
      </c>
      <c r="F48" s="51" t="s">
        <v>839</v>
      </c>
      <c r="G48" s="39" t="s">
        <v>840</v>
      </c>
      <c r="H48" s="39" t="s">
        <v>167</v>
      </c>
      <c r="I48" s="51" t="s">
        <v>839</v>
      </c>
      <c r="J48" s="39" t="s">
        <v>49</v>
      </c>
      <c r="K48" s="39" t="s">
        <v>49</v>
      </c>
      <c r="L48" s="39" t="s">
        <v>49</v>
      </c>
      <c r="M48" s="39" t="s">
        <v>50</v>
      </c>
      <c r="P48" s="40"/>
      <c r="Q48" s="40"/>
      <c r="R48" s="40"/>
      <c r="S48" s="40"/>
      <c r="T48" s="40"/>
      <c r="U48" s="40"/>
      <c r="V48" s="40"/>
      <c r="W48" s="40"/>
      <c r="X48" s="40"/>
      <c r="Y48" s="40"/>
      <c r="Z48" s="40"/>
    </row>
    <row r="49" spans="2:26" ht="57">
      <c r="B49" s="19" t="s">
        <v>782</v>
      </c>
      <c r="C49" s="19" t="s">
        <v>44</v>
      </c>
      <c r="D49" s="19">
        <v>614</v>
      </c>
      <c r="E49" s="19">
        <v>2020</v>
      </c>
      <c r="F49" s="51" t="s">
        <v>841</v>
      </c>
      <c r="G49" s="39" t="s">
        <v>842</v>
      </c>
      <c r="H49" s="39" t="s">
        <v>167</v>
      </c>
      <c r="I49" s="51" t="s">
        <v>841</v>
      </c>
      <c r="J49" s="39" t="s">
        <v>49</v>
      </c>
      <c r="K49" s="39" t="s">
        <v>49</v>
      </c>
      <c r="L49" s="39" t="s">
        <v>49</v>
      </c>
      <c r="M49" s="39" t="s">
        <v>77</v>
      </c>
      <c r="P49" s="40"/>
      <c r="Q49" s="40"/>
      <c r="R49" s="40"/>
      <c r="S49" s="40"/>
      <c r="T49" s="40"/>
      <c r="U49" s="40"/>
      <c r="V49" s="40"/>
      <c r="W49" s="40"/>
      <c r="X49" s="40"/>
      <c r="Y49" s="40"/>
      <c r="Z49" s="40"/>
    </row>
    <row r="50" spans="2:26" ht="42.75">
      <c r="B50" s="19" t="s">
        <v>782</v>
      </c>
      <c r="C50" s="19" t="s">
        <v>44</v>
      </c>
      <c r="D50" s="19">
        <v>607</v>
      </c>
      <c r="E50" s="19">
        <v>2020</v>
      </c>
      <c r="F50" s="51" t="s">
        <v>843</v>
      </c>
      <c r="G50" s="39" t="s">
        <v>802</v>
      </c>
      <c r="H50" s="39" t="s">
        <v>167</v>
      </c>
      <c r="I50" s="51" t="s">
        <v>843</v>
      </c>
      <c r="J50" s="39" t="s">
        <v>49</v>
      </c>
      <c r="K50" s="39" t="s">
        <v>49</v>
      </c>
      <c r="L50" s="39" t="s">
        <v>49</v>
      </c>
      <c r="M50" s="39" t="s">
        <v>94</v>
      </c>
      <c r="P50" s="40"/>
      <c r="Q50" s="40"/>
      <c r="R50" s="40"/>
      <c r="S50" s="40"/>
      <c r="T50" s="40"/>
      <c r="U50" s="40"/>
      <c r="V50" s="40"/>
      <c r="W50" s="40"/>
      <c r="X50" s="40"/>
      <c r="Y50" s="40"/>
      <c r="Z50" s="40"/>
    </row>
    <row r="51" spans="2:26" ht="85.5">
      <c r="B51" s="19" t="s">
        <v>782</v>
      </c>
      <c r="C51" s="19" t="s">
        <v>44</v>
      </c>
      <c r="D51" s="19" t="str">
        <f>HYPERLINK("https://drive.google.com/open?id=1C6zOcclkzRpWg6t6j5RBXFkHWuHR_fR0","582")</f>
        <v>582</v>
      </c>
      <c r="E51" s="19">
        <v>2020</v>
      </c>
      <c r="F51" s="51" t="s">
        <v>844</v>
      </c>
      <c r="G51" s="39" t="s">
        <v>845</v>
      </c>
      <c r="H51" s="39" t="s">
        <v>167</v>
      </c>
      <c r="I51" s="51" t="s">
        <v>844</v>
      </c>
      <c r="J51" s="39" t="s">
        <v>49</v>
      </c>
      <c r="K51" s="39" t="s">
        <v>49</v>
      </c>
      <c r="L51" s="39" t="s">
        <v>49</v>
      </c>
      <c r="M51" s="39" t="s">
        <v>139</v>
      </c>
      <c r="P51" s="40"/>
      <c r="Q51" s="40"/>
      <c r="R51" s="40"/>
      <c r="S51" s="40"/>
      <c r="T51" s="40"/>
      <c r="U51" s="40"/>
      <c r="V51" s="40"/>
      <c r="W51" s="40"/>
      <c r="X51" s="40"/>
      <c r="Y51" s="40"/>
      <c r="Z51" s="40"/>
    </row>
    <row r="52" spans="2:26" ht="57">
      <c r="B52" s="19" t="s">
        <v>782</v>
      </c>
      <c r="C52" s="19" t="s">
        <v>44</v>
      </c>
      <c r="D52" s="19" t="str">
        <f>HYPERLINK("https://drive.google.com/open?id=1N1lXIDaMLUKVbHzp35BMzyOvABURP0H6","581")</f>
        <v>581</v>
      </c>
      <c r="E52" s="19">
        <v>2020</v>
      </c>
      <c r="F52" s="51" t="s">
        <v>846</v>
      </c>
      <c r="G52" s="39" t="s">
        <v>820</v>
      </c>
      <c r="H52" s="39" t="s">
        <v>167</v>
      </c>
      <c r="I52" s="51" t="s">
        <v>846</v>
      </c>
      <c r="J52" s="39" t="s">
        <v>49</v>
      </c>
      <c r="K52" s="39" t="s">
        <v>49</v>
      </c>
      <c r="L52" s="39" t="s">
        <v>49</v>
      </c>
      <c r="M52" s="39" t="s">
        <v>50</v>
      </c>
      <c r="P52" s="40"/>
      <c r="Q52" s="40"/>
      <c r="R52" s="40"/>
      <c r="S52" s="40"/>
      <c r="T52" s="40"/>
      <c r="U52" s="40"/>
      <c r="V52" s="40"/>
      <c r="W52" s="40"/>
      <c r="X52" s="40"/>
      <c r="Y52" s="40"/>
      <c r="Z52" s="40"/>
    </row>
    <row r="53" spans="2:26" ht="71.25">
      <c r="B53" s="19" t="s">
        <v>782</v>
      </c>
      <c r="C53" s="19" t="s">
        <v>44</v>
      </c>
      <c r="D53" s="19" t="str">
        <f>HYPERLINK("https://drive.google.com/open?id=1ms08eS5rgwSqtM9JdEZFCRS2bm929Pl3","580")</f>
        <v>580</v>
      </c>
      <c r="E53" s="19">
        <v>2020</v>
      </c>
      <c r="F53" s="51" t="s">
        <v>847</v>
      </c>
      <c r="G53" s="39" t="s">
        <v>848</v>
      </c>
      <c r="H53" s="39" t="s">
        <v>167</v>
      </c>
      <c r="I53" s="51" t="s">
        <v>849</v>
      </c>
      <c r="J53" s="39" t="s">
        <v>49</v>
      </c>
      <c r="K53" s="39" t="s">
        <v>49</v>
      </c>
      <c r="L53" s="39" t="s">
        <v>49</v>
      </c>
      <c r="M53" s="39" t="s">
        <v>50</v>
      </c>
      <c r="P53" s="40"/>
      <c r="Q53" s="40"/>
      <c r="R53" s="40"/>
      <c r="S53" s="40"/>
      <c r="T53" s="40"/>
      <c r="U53" s="40"/>
      <c r="V53" s="40"/>
      <c r="W53" s="40"/>
      <c r="X53" s="40"/>
      <c r="Y53" s="40"/>
      <c r="Z53" s="40"/>
    </row>
    <row r="54" spans="2:26" ht="71.25">
      <c r="B54" s="19" t="s">
        <v>782</v>
      </c>
      <c r="C54" s="19" t="s">
        <v>44</v>
      </c>
      <c r="D54" s="19" t="str">
        <f>HYPERLINK("https://drive.google.com/open?id=1EK6qfScZfcgdaX_DfRM-131yX9vpfrN8","571")</f>
        <v>571</v>
      </c>
      <c r="E54" s="19">
        <v>2020</v>
      </c>
      <c r="F54" s="51" t="s">
        <v>850</v>
      </c>
      <c r="G54" s="39" t="s">
        <v>851</v>
      </c>
      <c r="H54" s="39" t="s">
        <v>167</v>
      </c>
      <c r="I54" s="51" t="s">
        <v>850</v>
      </c>
      <c r="J54" s="39" t="s">
        <v>49</v>
      </c>
      <c r="K54" s="39" t="s">
        <v>49</v>
      </c>
      <c r="L54" s="39" t="s">
        <v>49</v>
      </c>
      <c r="M54" s="39" t="s">
        <v>94</v>
      </c>
      <c r="P54" s="40"/>
      <c r="Q54" s="40"/>
      <c r="R54" s="40"/>
      <c r="S54" s="40"/>
      <c r="T54" s="40"/>
      <c r="U54" s="40"/>
      <c r="V54" s="40"/>
      <c r="W54" s="40"/>
      <c r="X54" s="40"/>
      <c r="Y54" s="40"/>
      <c r="Z54" s="40"/>
    </row>
    <row r="55" spans="2:26" ht="108.75" customHeight="1">
      <c r="B55" s="19" t="s">
        <v>782</v>
      </c>
      <c r="C55" s="19" t="s">
        <v>44</v>
      </c>
      <c r="D55" s="19" t="str">
        <f>HYPERLINK("https://drive.google.com/open?id=1ruUiJH0XbYE-yDLUM6Ak0I2ZTdYxRdcN","570")</f>
        <v>570</v>
      </c>
      <c r="E55" s="19">
        <v>2020</v>
      </c>
      <c r="F55" s="51" t="s">
        <v>852</v>
      </c>
      <c r="G55" s="39" t="s">
        <v>851</v>
      </c>
      <c r="H55" s="39" t="s">
        <v>167</v>
      </c>
      <c r="I55" s="51" t="s">
        <v>852</v>
      </c>
      <c r="J55" s="39" t="s">
        <v>49</v>
      </c>
      <c r="K55" s="39" t="s">
        <v>49</v>
      </c>
      <c r="L55" s="39" t="s">
        <v>49</v>
      </c>
      <c r="M55" s="39" t="s">
        <v>94</v>
      </c>
      <c r="P55" s="40"/>
      <c r="Q55" s="40"/>
      <c r="R55" s="40"/>
      <c r="S55" s="40"/>
      <c r="T55" s="40"/>
      <c r="U55" s="40"/>
      <c r="V55" s="40"/>
      <c r="W55" s="40"/>
      <c r="X55" s="40"/>
      <c r="Y55" s="40"/>
      <c r="Z55" s="40"/>
    </row>
    <row r="56" spans="2:26" ht="114">
      <c r="B56" s="19" t="s">
        <v>782</v>
      </c>
      <c r="C56" s="19" t="s">
        <v>44</v>
      </c>
      <c r="D56" s="19" t="str">
        <f>HYPERLINK("https://drive.google.com/open?id=15P66wsdCCmoB-wmp5vvERAfFV3ykn7hY","568")</f>
        <v>568</v>
      </c>
      <c r="E56" s="19">
        <v>2020</v>
      </c>
      <c r="F56" s="51" t="s">
        <v>853</v>
      </c>
      <c r="G56" s="39" t="s">
        <v>851</v>
      </c>
      <c r="H56" s="39" t="s">
        <v>167</v>
      </c>
      <c r="I56" s="51" t="s">
        <v>853</v>
      </c>
      <c r="J56" s="39"/>
      <c r="K56" s="39"/>
      <c r="L56" s="39"/>
      <c r="M56" s="39" t="s">
        <v>139</v>
      </c>
      <c r="P56" s="40"/>
      <c r="Q56" s="40"/>
      <c r="R56" s="40"/>
      <c r="S56" s="40"/>
      <c r="T56" s="40"/>
      <c r="U56" s="40"/>
      <c r="V56" s="40"/>
      <c r="W56" s="40"/>
      <c r="X56" s="40"/>
      <c r="Y56" s="40"/>
      <c r="Z56" s="40"/>
    </row>
    <row r="57" spans="2:26" ht="85.5">
      <c r="B57" s="19" t="s">
        <v>782</v>
      </c>
      <c r="C57" s="19" t="s">
        <v>44</v>
      </c>
      <c r="D57" s="19" t="str">
        <f>HYPERLINK("https://drive.google.com/open?id=1if7jh3Xcuf9Ry7SQQu3xUZIby35JF_Li","564")</f>
        <v>564</v>
      </c>
      <c r="E57" s="19">
        <v>2020</v>
      </c>
      <c r="F57" s="51" t="s">
        <v>854</v>
      </c>
      <c r="G57" s="39" t="s">
        <v>855</v>
      </c>
      <c r="H57" s="39" t="s">
        <v>167</v>
      </c>
      <c r="I57" s="51" t="s">
        <v>854</v>
      </c>
      <c r="J57" s="39"/>
      <c r="K57" s="39"/>
      <c r="L57" s="39"/>
      <c r="M57" s="39" t="s">
        <v>50</v>
      </c>
      <c r="P57" s="40"/>
      <c r="Q57" s="40"/>
      <c r="R57" s="40"/>
      <c r="S57" s="40"/>
      <c r="T57" s="40"/>
      <c r="U57" s="40"/>
      <c r="V57" s="40"/>
      <c r="W57" s="40"/>
      <c r="X57" s="40"/>
      <c r="Y57" s="40"/>
      <c r="Z57" s="40"/>
    </row>
    <row r="58" spans="2:26" ht="57">
      <c r="B58" s="19" t="s">
        <v>782</v>
      </c>
      <c r="C58" s="19" t="s">
        <v>44</v>
      </c>
      <c r="D58" s="19" t="str">
        <f>HYPERLINK("https://drive.google.com/open?id=1ObEY_emE9YPpNu7skjB5xYVSlLmh9-HQ","559")</f>
        <v>559</v>
      </c>
      <c r="E58" s="19">
        <v>2020</v>
      </c>
      <c r="F58" s="51" t="s">
        <v>856</v>
      </c>
      <c r="G58" s="39" t="s">
        <v>851</v>
      </c>
      <c r="H58" s="39" t="s">
        <v>167</v>
      </c>
      <c r="I58" s="51" t="s">
        <v>856</v>
      </c>
      <c r="J58" s="39" t="s">
        <v>49</v>
      </c>
      <c r="K58" s="39" t="s">
        <v>49</v>
      </c>
      <c r="L58" s="39" t="s">
        <v>49</v>
      </c>
      <c r="M58" s="39" t="s">
        <v>94</v>
      </c>
      <c r="P58" s="40"/>
      <c r="Q58" s="40"/>
      <c r="R58" s="40"/>
      <c r="S58" s="40"/>
      <c r="T58" s="40"/>
      <c r="U58" s="40"/>
      <c r="V58" s="40"/>
      <c r="W58" s="40"/>
      <c r="X58" s="40"/>
      <c r="Y58" s="40"/>
      <c r="Z58" s="40"/>
    </row>
    <row r="59" spans="2:26" ht="199.5">
      <c r="B59" s="19" t="s">
        <v>782</v>
      </c>
      <c r="C59" s="19" t="s">
        <v>44</v>
      </c>
      <c r="D59" s="19" t="str">
        <f>HYPERLINK("https://drive.google.com/open?id=1XXmsuXdpoA8lmQsjf6d4g_PwPyvi1cxU","558")</f>
        <v>558</v>
      </c>
      <c r="E59" s="19">
        <v>2020</v>
      </c>
      <c r="F59" s="51" t="s">
        <v>857</v>
      </c>
      <c r="G59" s="39" t="s">
        <v>786</v>
      </c>
      <c r="H59" s="39" t="s">
        <v>167</v>
      </c>
      <c r="I59" s="51" t="s">
        <v>858</v>
      </c>
      <c r="J59" s="39" t="s">
        <v>49</v>
      </c>
      <c r="K59" s="39" t="s">
        <v>49</v>
      </c>
      <c r="L59" s="39" t="s">
        <v>49</v>
      </c>
      <c r="M59" s="39" t="s">
        <v>50</v>
      </c>
      <c r="P59" s="40"/>
      <c r="Q59" s="40"/>
      <c r="R59" s="40"/>
      <c r="S59" s="40"/>
      <c r="T59" s="40"/>
      <c r="U59" s="40"/>
      <c r="V59" s="40"/>
      <c r="W59" s="40"/>
      <c r="X59" s="40"/>
      <c r="Y59" s="40"/>
      <c r="Z59" s="40"/>
    </row>
    <row r="60" spans="2:26" ht="71.25">
      <c r="B60" s="19" t="s">
        <v>782</v>
      </c>
      <c r="C60" s="19" t="s">
        <v>44</v>
      </c>
      <c r="D60" s="19" t="str">
        <f>HYPERLINK("https://drive.google.com/open?id=1K2wke0_cw6p4ltePr6iQ00fhpzfXlVX-","555")</f>
        <v>555</v>
      </c>
      <c r="E60" s="19">
        <v>2020</v>
      </c>
      <c r="F60" s="51" t="s">
        <v>859</v>
      </c>
      <c r="G60" s="39" t="s">
        <v>829</v>
      </c>
      <c r="H60" s="39" t="s">
        <v>167</v>
      </c>
      <c r="I60" s="51" t="s">
        <v>859</v>
      </c>
      <c r="J60" s="39" t="s">
        <v>49</v>
      </c>
      <c r="K60" s="39" t="s">
        <v>49</v>
      </c>
      <c r="L60" s="39" t="s">
        <v>49</v>
      </c>
      <c r="M60" s="39" t="s">
        <v>50</v>
      </c>
      <c r="P60" s="40"/>
      <c r="Q60" s="40"/>
      <c r="R60" s="40"/>
      <c r="S60" s="40"/>
      <c r="T60" s="40"/>
      <c r="U60" s="40"/>
      <c r="V60" s="40"/>
      <c r="W60" s="40"/>
      <c r="X60" s="40"/>
      <c r="Y60" s="40"/>
      <c r="Z60" s="40"/>
    </row>
    <row r="61" spans="2:26" ht="71.25">
      <c r="B61" s="19" t="s">
        <v>782</v>
      </c>
      <c r="C61" s="19" t="s">
        <v>44</v>
      </c>
      <c r="D61" s="19" t="str">
        <f>HYPERLINK("https://drive.google.com/open?id=191LJXIcic0ZbQ1qHi4K1iCs1j4jz6xu1","551")</f>
        <v>551</v>
      </c>
      <c r="E61" s="19">
        <v>2020</v>
      </c>
      <c r="F61" s="51" t="s">
        <v>860</v>
      </c>
      <c r="G61" s="39" t="s">
        <v>851</v>
      </c>
      <c r="H61" s="39" t="s">
        <v>167</v>
      </c>
      <c r="I61" s="51" t="s">
        <v>860</v>
      </c>
      <c r="J61" s="39" t="s">
        <v>49</v>
      </c>
      <c r="K61" s="39" t="s">
        <v>49</v>
      </c>
      <c r="L61" s="39" t="s">
        <v>49</v>
      </c>
      <c r="M61" s="39" t="s">
        <v>50</v>
      </c>
      <c r="P61" s="40"/>
      <c r="Q61" s="40"/>
      <c r="R61" s="40"/>
      <c r="S61" s="40"/>
      <c r="T61" s="40"/>
      <c r="U61" s="40"/>
      <c r="V61" s="40"/>
      <c r="W61" s="40"/>
      <c r="X61" s="40"/>
      <c r="Y61" s="40"/>
      <c r="Z61" s="40"/>
    </row>
    <row r="62" spans="2:26" ht="42.75">
      <c r="B62" s="19" t="s">
        <v>782</v>
      </c>
      <c r="C62" s="19" t="s">
        <v>44</v>
      </c>
      <c r="D62" s="19" t="str">
        <f>HYPERLINK("https://drive.google.com/open?id=1Gokb9nX108U61ldMiSSfAVkzAM4_Ku4j","544")</f>
        <v>544</v>
      </c>
      <c r="E62" s="19">
        <v>2020</v>
      </c>
      <c r="F62" s="51" t="s">
        <v>861</v>
      </c>
      <c r="G62" s="39" t="s">
        <v>851</v>
      </c>
      <c r="H62" s="39" t="s">
        <v>167</v>
      </c>
      <c r="I62" s="51" t="s">
        <v>861</v>
      </c>
      <c r="J62" s="39" t="s">
        <v>49</v>
      </c>
      <c r="K62" s="39" t="s">
        <v>49</v>
      </c>
      <c r="L62" s="39" t="s">
        <v>49</v>
      </c>
      <c r="M62" s="39" t="s">
        <v>94</v>
      </c>
      <c r="P62" s="40"/>
      <c r="Q62" s="40"/>
      <c r="R62" s="40"/>
      <c r="S62" s="40"/>
      <c r="T62" s="40"/>
      <c r="U62" s="40"/>
      <c r="V62" s="40"/>
      <c r="W62" s="40"/>
      <c r="X62" s="40"/>
      <c r="Y62" s="40"/>
      <c r="Z62" s="40"/>
    </row>
    <row r="63" spans="2:26" ht="85.5">
      <c r="B63" s="19" t="s">
        <v>782</v>
      </c>
      <c r="C63" s="19" t="s">
        <v>44</v>
      </c>
      <c r="D63" s="19" t="str">
        <f>HYPERLINK("https://drive.google.com/open?id=1hm465Ujf2EQ63FiEbpZFWjI-j7iLK_nQ","539")</f>
        <v>539</v>
      </c>
      <c r="E63" s="19">
        <v>2020</v>
      </c>
      <c r="F63" s="51" t="s">
        <v>862</v>
      </c>
      <c r="G63" s="39" t="s">
        <v>802</v>
      </c>
      <c r="H63" s="39" t="s">
        <v>167</v>
      </c>
      <c r="I63" s="51" t="s">
        <v>862</v>
      </c>
      <c r="J63" s="39" t="s">
        <v>49</v>
      </c>
      <c r="K63" s="39" t="s">
        <v>49</v>
      </c>
      <c r="L63" s="39" t="s">
        <v>49</v>
      </c>
      <c r="M63" s="39" t="s">
        <v>237</v>
      </c>
      <c r="P63" s="40"/>
      <c r="Q63" s="40"/>
      <c r="R63" s="40"/>
      <c r="S63" s="40"/>
      <c r="T63" s="40"/>
      <c r="U63" s="40"/>
      <c r="V63" s="40"/>
      <c r="W63" s="40"/>
      <c r="X63" s="40"/>
      <c r="Y63" s="40"/>
      <c r="Z63" s="40"/>
    </row>
    <row r="64" spans="2:26" ht="142.5">
      <c r="B64" s="19" t="s">
        <v>782</v>
      </c>
      <c r="C64" s="19" t="s">
        <v>44</v>
      </c>
      <c r="D64" s="19" t="str">
        <f>HYPERLINK("https://drive.google.com/open?id=11ZuS5ZK07GNnFkio8L5ysHag_p5sdt0W","538")</f>
        <v>538</v>
      </c>
      <c r="E64" s="19">
        <v>2020</v>
      </c>
      <c r="F64" s="51" t="s">
        <v>863</v>
      </c>
      <c r="G64" s="39" t="s">
        <v>802</v>
      </c>
      <c r="H64" s="39" t="s">
        <v>167</v>
      </c>
      <c r="I64" s="51" t="s">
        <v>863</v>
      </c>
      <c r="J64" s="39" t="s">
        <v>49</v>
      </c>
      <c r="K64" s="39" t="s">
        <v>49</v>
      </c>
      <c r="L64" s="39" t="s">
        <v>49</v>
      </c>
      <c r="M64" s="39" t="s">
        <v>94</v>
      </c>
      <c r="P64" s="40"/>
      <c r="Q64" s="40"/>
      <c r="R64" s="40"/>
      <c r="S64" s="40"/>
      <c r="T64" s="40"/>
      <c r="U64" s="40"/>
      <c r="V64" s="40"/>
      <c r="W64" s="40"/>
      <c r="X64" s="40"/>
      <c r="Y64" s="40"/>
      <c r="Z64" s="40"/>
    </row>
    <row r="65" spans="2:26" ht="57">
      <c r="B65" s="19" t="s">
        <v>782</v>
      </c>
      <c r="C65" s="19" t="s">
        <v>44</v>
      </c>
      <c r="D65" s="19" t="str">
        <f>HYPERLINK("https://drive.google.com/open?id=1k9oAOsQVWP8ZqAp6y2t9FG40stkSQgZF","537")</f>
        <v>537</v>
      </c>
      <c r="E65" s="19">
        <v>2020</v>
      </c>
      <c r="F65" s="51" t="s">
        <v>864</v>
      </c>
      <c r="G65" s="39" t="s">
        <v>802</v>
      </c>
      <c r="H65" s="39" t="s">
        <v>167</v>
      </c>
      <c r="I65" s="51" t="s">
        <v>864</v>
      </c>
      <c r="J65" s="39" t="s">
        <v>49</v>
      </c>
      <c r="K65" s="39" t="s">
        <v>49</v>
      </c>
      <c r="L65" s="39" t="s">
        <v>49</v>
      </c>
      <c r="M65" s="39" t="s">
        <v>50</v>
      </c>
      <c r="P65" s="40"/>
      <c r="Q65" s="40"/>
      <c r="R65" s="40"/>
      <c r="S65" s="40"/>
      <c r="T65" s="40"/>
      <c r="U65" s="40"/>
      <c r="V65" s="40"/>
      <c r="W65" s="40"/>
      <c r="X65" s="40"/>
      <c r="Y65" s="40"/>
      <c r="Z65" s="40"/>
    </row>
    <row r="66" spans="2:26" ht="409.5">
      <c r="B66" s="19" t="s">
        <v>782</v>
      </c>
      <c r="C66" s="19" t="s">
        <v>44</v>
      </c>
      <c r="D66" s="19" t="str">
        <f>HYPERLINK("https://drive.google.com/open?id=1udZ8rFZg1pjecg77zF06cAabokC_W-j8","520")</f>
        <v>520</v>
      </c>
      <c r="E66" s="19">
        <v>2020</v>
      </c>
      <c r="F66" s="51" t="s">
        <v>865</v>
      </c>
      <c r="G66" s="39" t="s">
        <v>851</v>
      </c>
      <c r="H66" s="39" t="s">
        <v>167</v>
      </c>
      <c r="I66" s="51" t="s">
        <v>866</v>
      </c>
      <c r="J66" s="39" t="s">
        <v>49</v>
      </c>
      <c r="K66" s="39" t="s">
        <v>49</v>
      </c>
      <c r="L66" s="39" t="s">
        <v>49</v>
      </c>
      <c r="M66" s="39" t="s">
        <v>50</v>
      </c>
      <c r="P66" s="40"/>
      <c r="Q66" s="40"/>
      <c r="R66" s="40"/>
      <c r="S66" s="40"/>
      <c r="T66" s="40"/>
      <c r="U66" s="40"/>
      <c r="V66" s="40"/>
      <c r="W66" s="40"/>
      <c r="X66" s="40"/>
      <c r="Y66" s="40"/>
      <c r="Z66" s="40"/>
    </row>
    <row r="67" spans="2:26" ht="85.5">
      <c r="B67" s="19" t="s">
        <v>782</v>
      </c>
      <c r="C67" s="19" t="s">
        <v>44</v>
      </c>
      <c r="D67" s="19" t="str">
        <f>HYPERLINK("https://drive.google.com/open?id=1SUV0em0ZPdKhKrqqch9e5IYGCqrRaj-k","518")</f>
        <v>518</v>
      </c>
      <c r="E67" s="19">
        <v>2020</v>
      </c>
      <c r="F67" s="51" t="s">
        <v>867</v>
      </c>
      <c r="G67" s="39" t="s">
        <v>851</v>
      </c>
      <c r="H67" s="39" t="s">
        <v>167</v>
      </c>
      <c r="I67" s="51" t="s">
        <v>867</v>
      </c>
      <c r="J67" s="39" t="s">
        <v>49</v>
      </c>
      <c r="K67" s="39" t="s">
        <v>49</v>
      </c>
      <c r="L67" s="39" t="s">
        <v>49</v>
      </c>
      <c r="M67" s="39" t="s">
        <v>139</v>
      </c>
      <c r="P67" s="40"/>
      <c r="Q67" s="40"/>
      <c r="R67" s="40"/>
      <c r="S67" s="40"/>
      <c r="T67" s="40"/>
      <c r="U67" s="40"/>
      <c r="V67" s="40"/>
      <c r="W67" s="40"/>
      <c r="X67" s="40"/>
      <c r="Y67" s="40"/>
      <c r="Z67" s="40"/>
    </row>
    <row r="68" spans="2:26" ht="128.25">
      <c r="B68" s="19" t="s">
        <v>782</v>
      </c>
      <c r="C68" s="19" t="s">
        <v>44</v>
      </c>
      <c r="D68" s="19" t="str">
        <f>HYPERLINK("https://drive.google.com/open?id=1S6cFxkuNRiWGnNz5iATb1wvIMGYt8BN4","513")</f>
        <v>513</v>
      </c>
      <c r="E68" s="19">
        <v>2020</v>
      </c>
      <c r="F68" s="51" t="s">
        <v>868</v>
      </c>
      <c r="G68" s="39" t="s">
        <v>851</v>
      </c>
      <c r="H68" s="39" t="s">
        <v>167</v>
      </c>
      <c r="I68" s="51" t="s">
        <v>868</v>
      </c>
      <c r="J68" s="39" t="s">
        <v>49</v>
      </c>
      <c r="K68" s="39" t="s">
        <v>49</v>
      </c>
      <c r="L68" s="39" t="s">
        <v>49</v>
      </c>
      <c r="M68" s="39" t="s">
        <v>94</v>
      </c>
      <c r="P68" s="40"/>
      <c r="Q68" s="40"/>
      <c r="R68" s="40"/>
      <c r="S68" s="40"/>
      <c r="T68" s="40"/>
      <c r="U68" s="40"/>
      <c r="V68" s="40"/>
      <c r="W68" s="40"/>
      <c r="X68" s="40"/>
      <c r="Y68" s="40"/>
      <c r="Z68" s="40"/>
    </row>
    <row r="69" spans="2:26" ht="42.75">
      <c r="B69" s="19" t="s">
        <v>782</v>
      </c>
      <c r="C69" s="19" t="s">
        <v>44</v>
      </c>
      <c r="D69" s="19" t="str">
        <f>HYPERLINK("https://drive.google.com/open?id=1W_pzRHSGyxRaHuIzosPTrBeZMdGDlb0R","512")</f>
        <v>512</v>
      </c>
      <c r="E69" s="19">
        <v>2020</v>
      </c>
      <c r="F69" s="51" t="s">
        <v>869</v>
      </c>
      <c r="G69" s="39" t="s">
        <v>851</v>
      </c>
      <c r="H69" s="39" t="s">
        <v>167</v>
      </c>
      <c r="I69" s="51" t="s">
        <v>869</v>
      </c>
      <c r="J69" s="39" t="s">
        <v>49</v>
      </c>
      <c r="K69" s="39" t="s">
        <v>49</v>
      </c>
      <c r="L69" s="39" t="s">
        <v>49</v>
      </c>
      <c r="M69" s="39" t="s">
        <v>94</v>
      </c>
      <c r="P69" s="40"/>
      <c r="Q69" s="40"/>
      <c r="R69" s="40"/>
      <c r="S69" s="40"/>
      <c r="T69" s="40"/>
      <c r="U69" s="40"/>
      <c r="V69" s="40"/>
      <c r="W69" s="40"/>
      <c r="X69" s="40"/>
      <c r="Y69" s="40"/>
      <c r="Z69" s="40"/>
    </row>
    <row r="70" spans="2:26" ht="409.5">
      <c r="B70" s="19" t="s">
        <v>782</v>
      </c>
      <c r="C70" s="19" t="s">
        <v>44</v>
      </c>
      <c r="D70" s="19" t="str">
        <f>HYPERLINK("https://drive.google.com/open?id=1IL-qeRpk4qWuIJUcmi5MNS8QjPLI2WL4","500")</f>
        <v>500</v>
      </c>
      <c r="E70" s="19">
        <v>2020</v>
      </c>
      <c r="F70" s="51" t="s">
        <v>870</v>
      </c>
      <c r="G70" s="39" t="s">
        <v>786</v>
      </c>
      <c r="H70" s="39" t="s">
        <v>167</v>
      </c>
      <c r="I70" s="51" t="s">
        <v>871</v>
      </c>
      <c r="J70" s="39" t="s">
        <v>49</v>
      </c>
      <c r="K70" s="39" t="s">
        <v>49</v>
      </c>
      <c r="L70" s="39" t="s">
        <v>49</v>
      </c>
      <c r="M70" s="39" t="s">
        <v>71</v>
      </c>
      <c r="P70" s="40"/>
      <c r="Q70" s="40"/>
      <c r="R70" s="40"/>
      <c r="S70" s="40"/>
      <c r="T70" s="40"/>
      <c r="U70" s="40"/>
      <c r="V70" s="40"/>
      <c r="W70" s="40"/>
      <c r="X70" s="40"/>
      <c r="Y70" s="40"/>
      <c r="Z70" s="40"/>
    </row>
    <row r="71" spans="2:26" ht="99.95" customHeight="1">
      <c r="B71" s="19" t="s">
        <v>782</v>
      </c>
      <c r="C71" s="19" t="s">
        <v>44</v>
      </c>
      <c r="D71" s="19" t="str">
        <f>HYPERLINK("https://drive.google.com/open?id=10PmzKo-TfTbF2qIgcb-DJXsngQSL35FL","493")</f>
        <v>493</v>
      </c>
      <c r="E71" s="19">
        <v>2020</v>
      </c>
      <c r="F71" s="51" t="s">
        <v>872</v>
      </c>
      <c r="G71" s="39" t="s">
        <v>848</v>
      </c>
      <c r="H71" s="39" t="s">
        <v>167</v>
      </c>
      <c r="I71" s="51" t="s">
        <v>872</v>
      </c>
      <c r="J71" s="39" t="s">
        <v>49</v>
      </c>
      <c r="K71" s="39" t="s">
        <v>49</v>
      </c>
      <c r="L71" s="39" t="s">
        <v>49</v>
      </c>
      <c r="M71" s="39" t="s">
        <v>139</v>
      </c>
      <c r="P71" s="40"/>
      <c r="Q71" s="40"/>
      <c r="R71" s="40"/>
      <c r="S71" s="40"/>
      <c r="T71" s="40"/>
      <c r="U71" s="40"/>
      <c r="V71" s="40"/>
      <c r="W71" s="40"/>
      <c r="X71" s="40"/>
      <c r="Y71" s="40"/>
      <c r="Z71" s="40"/>
    </row>
    <row r="72" spans="2:26" ht="71.25">
      <c r="B72" s="19" t="s">
        <v>782</v>
      </c>
      <c r="C72" s="19" t="s">
        <v>44</v>
      </c>
      <c r="D72" s="19" t="str">
        <f>HYPERLINK("https://drive.google.com/open?id=1jwkIbBFvbETGaB3Lsb1f-tuGU9_2zlJW","492")</f>
        <v>492</v>
      </c>
      <c r="E72" s="19">
        <v>2020</v>
      </c>
      <c r="F72" s="51" t="s">
        <v>873</v>
      </c>
      <c r="G72" s="39" t="s">
        <v>851</v>
      </c>
      <c r="H72" s="39" t="s">
        <v>167</v>
      </c>
      <c r="I72" s="51" t="s">
        <v>873</v>
      </c>
      <c r="J72" s="39" t="s">
        <v>49</v>
      </c>
      <c r="K72" s="39" t="s">
        <v>49</v>
      </c>
      <c r="L72" s="39" t="s">
        <v>49</v>
      </c>
      <c r="M72" s="39" t="s">
        <v>139</v>
      </c>
      <c r="P72" s="40"/>
      <c r="Q72" s="40"/>
      <c r="R72" s="40"/>
      <c r="S72" s="40"/>
      <c r="T72" s="40"/>
      <c r="U72" s="40"/>
      <c r="V72" s="40"/>
      <c r="W72" s="40"/>
      <c r="X72" s="40"/>
      <c r="Y72" s="40"/>
      <c r="Z72" s="40"/>
    </row>
    <row r="73" spans="2:26" ht="356.25">
      <c r="B73" s="19" t="s">
        <v>782</v>
      </c>
      <c r="C73" s="19" t="s">
        <v>44</v>
      </c>
      <c r="D73" s="19" t="str">
        <f>HYPERLINK("https://drive.google.com/open?id=10LBLPcqHZHGwjDH77idzB9CEvMfD_iDl","491")</f>
        <v>491</v>
      </c>
      <c r="E73" s="19">
        <v>2020</v>
      </c>
      <c r="F73" s="51" t="s">
        <v>874</v>
      </c>
      <c r="G73" s="39" t="s">
        <v>855</v>
      </c>
      <c r="H73" s="39" t="s">
        <v>167</v>
      </c>
      <c r="I73" s="51" t="s">
        <v>875</v>
      </c>
      <c r="J73" s="39" t="s">
        <v>49</v>
      </c>
      <c r="K73" s="39" t="s">
        <v>49</v>
      </c>
      <c r="L73" s="39" t="s">
        <v>49</v>
      </c>
      <c r="M73" s="39" t="s">
        <v>77</v>
      </c>
      <c r="P73" s="40"/>
      <c r="Q73" s="40"/>
      <c r="R73" s="40"/>
      <c r="S73" s="40"/>
      <c r="T73" s="40"/>
      <c r="U73" s="40"/>
      <c r="V73" s="40"/>
      <c r="W73" s="40"/>
      <c r="X73" s="40"/>
      <c r="Y73" s="40"/>
      <c r="Z73" s="40"/>
    </row>
    <row r="74" spans="2:26" ht="409.5">
      <c r="B74" s="19" t="s">
        <v>782</v>
      </c>
      <c r="C74" s="19" t="s">
        <v>44</v>
      </c>
      <c r="D74" s="19" t="str">
        <f>HYPERLINK("https://drive.google.com/open?id=15B1L0G9IuHl3ZZt1k0cZDmvRvI4j4rug","488")</f>
        <v>488</v>
      </c>
      <c r="E74" s="19">
        <v>2020</v>
      </c>
      <c r="F74" s="51" t="s">
        <v>876</v>
      </c>
      <c r="G74" s="39" t="s">
        <v>786</v>
      </c>
      <c r="H74" s="39" t="s">
        <v>167</v>
      </c>
      <c r="I74" s="51" t="s">
        <v>877</v>
      </c>
      <c r="J74" s="39" t="s">
        <v>49</v>
      </c>
      <c r="K74" s="39" t="s">
        <v>49</v>
      </c>
      <c r="L74" s="39" t="s">
        <v>49</v>
      </c>
      <c r="M74" s="39" t="s">
        <v>71</v>
      </c>
      <c r="P74" s="40"/>
      <c r="Q74" s="40"/>
      <c r="R74" s="40"/>
      <c r="S74" s="40"/>
      <c r="T74" s="40"/>
      <c r="U74" s="40"/>
      <c r="V74" s="40"/>
      <c r="W74" s="40"/>
      <c r="X74" s="40"/>
      <c r="Y74" s="40"/>
      <c r="Z74" s="40"/>
    </row>
    <row r="75" spans="2:26" ht="99.75">
      <c r="B75" s="19" t="s">
        <v>782</v>
      </c>
      <c r="C75" s="19" t="s">
        <v>44</v>
      </c>
      <c r="D75" s="19" t="str">
        <f>HYPERLINK("https://drive.google.com/open?id=1KaBQhkhp0DlI_OeqCsg9Wu7r779DGElp","476")</f>
        <v>476</v>
      </c>
      <c r="E75" s="19">
        <v>2020</v>
      </c>
      <c r="F75" s="51" t="s">
        <v>878</v>
      </c>
      <c r="G75" s="39" t="s">
        <v>802</v>
      </c>
      <c r="H75" s="39" t="s">
        <v>167</v>
      </c>
      <c r="I75" s="51" t="s">
        <v>879</v>
      </c>
      <c r="J75" s="39" t="s">
        <v>49</v>
      </c>
      <c r="K75" s="39" t="s">
        <v>49</v>
      </c>
      <c r="L75" s="39" t="s">
        <v>49</v>
      </c>
      <c r="M75" s="39" t="s">
        <v>237</v>
      </c>
      <c r="P75" s="40"/>
      <c r="Q75" s="40"/>
      <c r="R75" s="40"/>
      <c r="S75" s="40"/>
      <c r="T75" s="40"/>
      <c r="U75" s="40"/>
      <c r="V75" s="40"/>
      <c r="W75" s="40"/>
      <c r="X75" s="40"/>
      <c r="Y75" s="40"/>
      <c r="Z75" s="40"/>
    </row>
    <row r="76" spans="2:26" ht="57">
      <c r="B76" s="19" t="s">
        <v>782</v>
      </c>
      <c r="C76" s="19" t="s">
        <v>44</v>
      </c>
      <c r="D76" s="19" t="str">
        <f>HYPERLINK("https://drive.google.com/open?id=1zaOfhgCQAY8v5DZ6_Fh4zcGwp3Agu_ol","473")</f>
        <v>473</v>
      </c>
      <c r="E76" s="19">
        <v>2020</v>
      </c>
      <c r="F76" s="51" t="s">
        <v>880</v>
      </c>
      <c r="G76" s="39" t="s">
        <v>851</v>
      </c>
      <c r="H76" s="39" t="s">
        <v>167</v>
      </c>
      <c r="I76" s="51" t="s">
        <v>880</v>
      </c>
      <c r="J76" s="39" t="s">
        <v>49</v>
      </c>
      <c r="K76" s="39" t="s">
        <v>49</v>
      </c>
      <c r="L76" s="39" t="s">
        <v>49</v>
      </c>
      <c r="M76" s="39" t="s">
        <v>94</v>
      </c>
      <c r="P76" s="40"/>
      <c r="Q76" s="40"/>
      <c r="R76" s="40"/>
      <c r="S76" s="40"/>
      <c r="T76" s="40"/>
      <c r="U76" s="40"/>
      <c r="V76" s="40"/>
      <c r="W76" s="40"/>
      <c r="X76" s="40"/>
      <c r="Y76" s="40"/>
      <c r="Z76" s="40"/>
    </row>
    <row r="77" spans="2:26" ht="71.25">
      <c r="B77" s="19" t="s">
        <v>782</v>
      </c>
      <c r="C77" s="19" t="s">
        <v>44</v>
      </c>
      <c r="D77" s="19" t="str">
        <f>HYPERLINK("https://drive.google.com/open?id=1fFnHsp5dngjak_cL1z8PMe2L3sYGypVq","468")</f>
        <v>468</v>
      </c>
      <c r="E77" s="19">
        <v>2020</v>
      </c>
      <c r="F77" s="51" t="s">
        <v>881</v>
      </c>
      <c r="G77" s="39" t="s">
        <v>851</v>
      </c>
      <c r="H77" s="39" t="s">
        <v>167</v>
      </c>
      <c r="I77" s="51" t="s">
        <v>881</v>
      </c>
      <c r="J77" s="39" t="s">
        <v>49</v>
      </c>
      <c r="K77" s="39" t="s">
        <v>49</v>
      </c>
      <c r="L77" s="39" t="s">
        <v>49</v>
      </c>
      <c r="M77" s="39" t="s">
        <v>94</v>
      </c>
      <c r="P77" s="40"/>
      <c r="Q77" s="40"/>
      <c r="R77" s="40"/>
      <c r="S77" s="40"/>
      <c r="T77" s="40"/>
      <c r="U77" s="40"/>
      <c r="V77" s="40"/>
      <c r="W77" s="40"/>
      <c r="X77" s="40"/>
      <c r="Y77" s="40"/>
      <c r="Z77" s="40"/>
    </row>
    <row r="78" spans="2:26" ht="28.5">
      <c r="B78" s="19" t="s">
        <v>782</v>
      </c>
      <c r="C78" s="19" t="s">
        <v>44</v>
      </c>
      <c r="D78" s="19">
        <v>466</v>
      </c>
      <c r="E78" s="19">
        <v>2020</v>
      </c>
      <c r="F78" s="51" t="s">
        <v>882</v>
      </c>
      <c r="G78" s="39" t="s">
        <v>851</v>
      </c>
      <c r="H78" s="39" t="s">
        <v>167</v>
      </c>
      <c r="I78" s="51" t="s">
        <v>882</v>
      </c>
      <c r="J78" s="39" t="s">
        <v>49</v>
      </c>
      <c r="K78" s="39" t="s">
        <v>49</v>
      </c>
      <c r="L78" s="39" t="s">
        <v>49</v>
      </c>
      <c r="M78" s="39" t="s">
        <v>94</v>
      </c>
      <c r="P78" s="40"/>
      <c r="Q78" s="40"/>
      <c r="R78" s="40"/>
      <c r="S78" s="40"/>
      <c r="T78" s="40"/>
      <c r="U78" s="40"/>
      <c r="V78" s="40"/>
      <c r="W78" s="40"/>
      <c r="X78" s="40"/>
      <c r="Y78" s="40"/>
      <c r="Z78" s="40"/>
    </row>
    <row r="79" spans="2:26" ht="57">
      <c r="B79" s="19" t="s">
        <v>782</v>
      </c>
      <c r="C79" s="19" t="s">
        <v>44</v>
      </c>
      <c r="D79" s="19" t="str">
        <f>HYPERLINK("https://drive.google.com/open?id=1BxjaSp5CDlVu3xHJXlb4IZrd7KxFfT4N","464")</f>
        <v>464</v>
      </c>
      <c r="E79" s="19">
        <v>2020</v>
      </c>
      <c r="F79" s="51" t="s">
        <v>883</v>
      </c>
      <c r="G79" s="39" t="s">
        <v>829</v>
      </c>
      <c r="H79" s="39" t="s">
        <v>167</v>
      </c>
      <c r="I79" s="51" t="s">
        <v>883</v>
      </c>
      <c r="J79" s="39" t="s">
        <v>49</v>
      </c>
      <c r="K79" s="39" t="s">
        <v>49</v>
      </c>
      <c r="L79" s="39" t="s">
        <v>49</v>
      </c>
      <c r="M79" s="39" t="s">
        <v>94</v>
      </c>
      <c r="P79" s="40"/>
      <c r="Q79" s="40"/>
      <c r="R79" s="40"/>
      <c r="S79" s="40"/>
      <c r="T79" s="40"/>
      <c r="U79" s="40"/>
      <c r="V79" s="40"/>
      <c r="W79" s="40"/>
      <c r="X79" s="40"/>
      <c r="Y79" s="40"/>
      <c r="Z79" s="40"/>
    </row>
    <row r="80" spans="2:26" ht="57">
      <c r="B80" s="19" t="s">
        <v>782</v>
      </c>
      <c r="C80" s="19" t="s">
        <v>44</v>
      </c>
      <c r="D80" s="19" t="str">
        <f>HYPERLINK("https://drive.google.com/open?id=1QQfG7rNz4x2ULk27_5tcqcergjzROCZk","460")</f>
        <v>460</v>
      </c>
      <c r="E80" s="19">
        <v>2020</v>
      </c>
      <c r="F80" s="51" t="s">
        <v>884</v>
      </c>
      <c r="G80" s="39" t="s">
        <v>855</v>
      </c>
      <c r="H80" s="39" t="s">
        <v>167</v>
      </c>
      <c r="I80" s="51" t="s">
        <v>884</v>
      </c>
      <c r="J80" s="39" t="s">
        <v>49</v>
      </c>
      <c r="K80" s="39" t="s">
        <v>49</v>
      </c>
      <c r="L80" s="39" t="s">
        <v>49</v>
      </c>
      <c r="M80" s="39" t="s">
        <v>139</v>
      </c>
      <c r="P80" s="40"/>
      <c r="Q80" s="40"/>
      <c r="R80" s="40"/>
      <c r="S80" s="40"/>
      <c r="T80" s="40"/>
      <c r="U80" s="40"/>
      <c r="V80" s="40"/>
      <c r="W80" s="40"/>
      <c r="X80" s="40"/>
      <c r="Y80" s="40"/>
      <c r="Z80" s="40"/>
    </row>
    <row r="81" spans="2:26" ht="128.25">
      <c r="B81" s="19" t="s">
        <v>782</v>
      </c>
      <c r="C81" s="19" t="s">
        <v>44</v>
      </c>
      <c r="D81" s="19" t="str">
        <f>HYPERLINK("https://drive.google.com/open?id=1IOAQJoDbKL0SfxBeTOnTnGUkH3v4G8JA","458")</f>
        <v>458</v>
      </c>
      <c r="E81" s="19">
        <v>2020</v>
      </c>
      <c r="F81" s="51" t="s">
        <v>885</v>
      </c>
      <c r="G81" s="39" t="s">
        <v>851</v>
      </c>
      <c r="H81" s="39" t="s">
        <v>167</v>
      </c>
      <c r="I81" s="51" t="s">
        <v>885</v>
      </c>
      <c r="J81" s="39" t="s">
        <v>49</v>
      </c>
      <c r="K81" s="39" t="s">
        <v>49</v>
      </c>
      <c r="L81" s="39" t="s">
        <v>49</v>
      </c>
      <c r="M81" s="39" t="s">
        <v>94</v>
      </c>
      <c r="P81" s="40"/>
      <c r="Q81" s="40"/>
      <c r="R81" s="40"/>
      <c r="S81" s="40"/>
      <c r="T81" s="40"/>
      <c r="U81" s="40"/>
      <c r="V81" s="40"/>
      <c r="W81" s="40"/>
      <c r="X81" s="40"/>
      <c r="Y81" s="40"/>
      <c r="Z81" s="40"/>
    </row>
    <row r="82" spans="2:26" ht="42.75">
      <c r="B82" s="19" t="s">
        <v>782</v>
      </c>
      <c r="C82" s="19" t="s">
        <v>44</v>
      </c>
      <c r="D82" s="19" t="str">
        <f>HYPERLINK("https://drive.google.com/open?id=1Ylw7CzECf5Db00USRPUr8dFsd6t0BL9S","441")</f>
        <v>441</v>
      </c>
      <c r="E82" s="19">
        <v>2020</v>
      </c>
      <c r="F82" s="51" t="s">
        <v>886</v>
      </c>
      <c r="G82" s="39" t="s">
        <v>848</v>
      </c>
      <c r="H82" s="39" t="s">
        <v>167</v>
      </c>
      <c r="I82" s="51" t="s">
        <v>886</v>
      </c>
      <c r="J82" s="39" t="s">
        <v>49</v>
      </c>
      <c r="K82" s="39" t="s">
        <v>49</v>
      </c>
      <c r="L82" s="39" t="s">
        <v>49</v>
      </c>
      <c r="M82" s="39" t="s">
        <v>94</v>
      </c>
      <c r="P82" s="40"/>
      <c r="Q82" s="40"/>
      <c r="R82" s="40"/>
      <c r="S82" s="40"/>
      <c r="T82" s="40"/>
      <c r="U82" s="40"/>
      <c r="V82" s="40"/>
      <c r="W82" s="40"/>
      <c r="X82" s="40"/>
      <c r="Y82" s="40"/>
      <c r="Z82" s="40"/>
    </row>
    <row r="83" spans="2:26" ht="42.75">
      <c r="B83" s="19" t="s">
        <v>782</v>
      </c>
      <c r="C83" s="19" t="s">
        <v>44</v>
      </c>
      <c r="D83" s="19" t="str">
        <f>HYPERLINK("https://drive.google.com/open?id=196TQ-Jg4I9cfw46jSdDRqFvKP5LWABP6","435")</f>
        <v>435</v>
      </c>
      <c r="E83" s="19">
        <v>2020</v>
      </c>
      <c r="F83" s="51" t="s">
        <v>887</v>
      </c>
      <c r="G83" s="39" t="s">
        <v>851</v>
      </c>
      <c r="H83" s="39" t="s">
        <v>167</v>
      </c>
      <c r="I83" s="51" t="s">
        <v>887</v>
      </c>
      <c r="J83" s="39" t="s">
        <v>49</v>
      </c>
      <c r="K83" s="39" t="s">
        <v>49</v>
      </c>
      <c r="L83" s="39" t="s">
        <v>49</v>
      </c>
      <c r="M83" s="39" t="s">
        <v>94</v>
      </c>
      <c r="P83" s="40"/>
      <c r="Q83" s="40"/>
      <c r="R83" s="40"/>
      <c r="S83" s="40"/>
      <c r="T83" s="40"/>
      <c r="U83" s="40"/>
      <c r="V83" s="40"/>
      <c r="W83" s="40"/>
      <c r="X83" s="40"/>
      <c r="Y83" s="40"/>
      <c r="Z83" s="40"/>
    </row>
    <row r="84" spans="2:26" ht="114">
      <c r="B84" s="19" t="s">
        <v>782</v>
      </c>
      <c r="C84" s="19" t="s">
        <v>44</v>
      </c>
      <c r="D84" s="19" t="str">
        <f>HYPERLINK("https://drive.google.com/open?id=1aP5zwwxk2RsThvyqb4zew1UeIPYToiMy","419")</f>
        <v>419</v>
      </c>
      <c r="E84" s="19">
        <v>2020</v>
      </c>
      <c r="F84" s="51" t="s">
        <v>888</v>
      </c>
      <c r="G84" s="39" t="s">
        <v>851</v>
      </c>
      <c r="H84" s="39" t="s">
        <v>167</v>
      </c>
      <c r="I84" s="51" t="s">
        <v>888</v>
      </c>
      <c r="J84" s="39" t="s">
        <v>49</v>
      </c>
      <c r="K84" s="39" t="s">
        <v>49</v>
      </c>
      <c r="L84" s="39" t="s">
        <v>49</v>
      </c>
      <c r="M84" s="39" t="s">
        <v>851</v>
      </c>
      <c r="P84" s="40"/>
      <c r="Q84" s="40"/>
      <c r="R84" s="40"/>
      <c r="S84" s="40"/>
      <c r="T84" s="40"/>
      <c r="U84" s="40"/>
      <c r="V84" s="40"/>
      <c r="W84" s="40"/>
      <c r="X84" s="40"/>
      <c r="Y84" s="40"/>
      <c r="Z84" s="40"/>
    </row>
    <row r="85" spans="2:26" ht="128.25">
      <c r="B85" s="19" t="s">
        <v>782</v>
      </c>
      <c r="C85" s="19" t="s">
        <v>44</v>
      </c>
      <c r="D85" s="19" t="str">
        <f>HYPERLINK("https://drive.google.com/open?id=1yG2CuZBoYoex7T_jRJrJaXs_Bg0PVxgH","398")</f>
        <v>398</v>
      </c>
      <c r="E85" s="19">
        <v>2020</v>
      </c>
      <c r="F85" s="51" t="s">
        <v>889</v>
      </c>
      <c r="G85" s="39" t="s">
        <v>890</v>
      </c>
      <c r="H85" s="39" t="s">
        <v>167</v>
      </c>
      <c r="I85" s="51" t="s">
        <v>891</v>
      </c>
      <c r="J85" s="39" t="s">
        <v>49</v>
      </c>
      <c r="K85" s="39" t="s">
        <v>49</v>
      </c>
      <c r="L85" s="39" t="s">
        <v>49</v>
      </c>
      <c r="M85" s="39" t="s">
        <v>50</v>
      </c>
      <c r="P85" s="40"/>
      <c r="Q85" s="40"/>
      <c r="R85" s="40"/>
      <c r="S85" s="40"/>
      <c r="T85" s="40"/>
      <c r="U85" s="40"/>
      <c r="V85" s="40"/>
      <c r="W85" s="40"/>
      <c r="X85" s="40"/>
      <c r="Y85" s="40"/>
      <c r="Z85" s="40"/>
    </row>
    <row r="86" spans="2:26" ht="28.5">
      <c r="B86" s="19" t="s">
        <v>782</v>
      </c>
      <c r="C86" s="19" t="s">
        <v>44</v>
      </c>
      <c r="D86" s="19">
        <v>488</v>
      </c>
      <c r="E86" s="19">
        <v>2020</v>
      </c>
      <c r="F86" s="51" t="s">
        <v>892</v>
      </c>
      <c r="G86" s="39" t="s">
        <v>46</v>
      </c>
      <c r="H86" s="39" t="s">
        <v>167</v>
      </c>
      <c r="I86" s="51" t="s">
        <v>893</v>
      </c>
      <c r="J86" s="39" t="s">
        <v>49</v>
      </c>
      <c r="K86" s="39" t="s">
        <v>49</v>
      </c>
      <c r="L86" s="39" t="s">
        <v>49</v>
      </c>
      <c r="M86" s="39" t="s">
        <v>50</v>
      </c>
      <c r="P86" s="40"/>
      <c r="Q86" s="40"/>
      <c r="R86" s="40"/>
      <c r="S86" s="40"/>
      <c r="T86" s="40"/>
      <c r="U86" s="40"/>
      <c r="V86" s="40"/>
      <c r="W86" s="40"/>
      <c r="X86" s="40"/>
      <c r="Y86" s="40"/>
      <c r="Z86" s="40"/>
    </row>
    <row r="87" spans="2:26" ht="28.5">
      <c r="B87" s="19" t="s">
        <v>782</v>
      </c>
      <c r="C87" s="19" t="s">
        <v>44</v>
      </c>
      <c r="D87" s="19">
        <v>476</v>
      </c>
      <c r="E87" s="19">
        <v>2020</v>
      </c>
      <c r="F87" s="51" t="s">
        <v>894</v>
      </c>
      <c r="G87" s="39" t="s">
        <v>53</v>
      </c>
      <c r="H87" s="39" t="s">
        <v>58</v>
      </c>
      <c r="I87" s="51" t="s">
        <v>894</v>
      </c>
      <c r="J87" s="39" t="s">
        <v>49</v>
      </c>
      <c r="K87" s="39" t="s">
        <v>49</v>
      </c>
      <c r="L87" s="39" t="s">
        <v>49</v>
      </c>
      <c r="M87" s="39" t="s">
        <v>50</v>
      </c>
      <c r="P87" s="40"/>
      <c r="Q87" s="40"/>
      <c r="R87" s="40"/>
      <c r="S87" s="40"/>
      <c r="T87" s="40"/>
      <c r="U87" s="40"/>
      <c r="V87" s="40"/>
      <c r="W87" s="40"/>
      <c r="X87" s="40"/>
      <c r="Y87" s="40"/>
      <c r="Z87" s="40"/>
    </row>
    <row r="88" spans="2:26" ht="28.5">
      <c r="B88" s="19" t="s">
        <v>782</v>
      </c>
      <c r="C88" s="19" t="s">
        <v>44</v>
      </c>
      <c r="D88" s="19">
        <v>539</v>
      </c>
      <c r="E88" s="19">
        <v>2020</v>
      </c>
      <c r="F88" s="51" t="s">
        <v>895</v>
      </c>
      <c r="G88" s="39" t="s">
        <v>53</v>
      </c>
      <c r="H88" s="39" t="s">
        <v>58</v>
      </c>
      <c r="I88" s="51" t="s">
        <v>896</v>
      </c>
      <c r="J88" s="39" t="s">
        <v>49</v>
      </c>
      <c r="K88" s="39" t="s">
        <v>49</v>
      </c>
      <c r="L88" s="39" t="s">
        <v>49</v>
      </c>
      <c r="M88" s="39" t="s">
        <v>50</v>
      </c>
      <c r="P88" s="40"/>
      <c r="Q88" s="40"/>
      <c r="R88" s="40"/>
      <c r="S88" s="40"/>
      <c r="T88" s="40"/>
      <c r="U88" s="40"/>
      <c r="V88" s="40"/>
      <c r="W88" s="40"/>
      <c r="X88" s="40"/>
      <c r="Y88" s="40"/>
      <c r="Z88" s="40"/>
    </row>
    <row r="89" spans="2:26" ht="42.75">
      <c r="B89" s="19" t="s">
        <v>782</v>
      </c>
      <c r="C89" s="19" t="s">
        <v>44</v>
      </c>
      <c r="D89" s="19">
        <v>462</v>
      </c>
      <c r="E89" s="19">
        <v>2020</v>
      </c>
      <c r="F89" s="51" t="s">
        <v>897</v>
      </c>
      <c r="G89" s="39" t="s">
        <v>898</v>
      </c>
      <c r="H89" s="39" t="s">
        <v>58</v>
      </c>
      <c r="I89" s="51" t="s">
        <v>897</v>
      </c>
      <c r="J89" s="39" t="s">
        <v>49</v>
      </c>
      <c r="K89" s="39" t="s">
        <v>49</v>
      </c>
      <c r="L89" s="39" t="s">
        <v>49</v>
      </c>
      <c r="M89" s="39" t="s">
        <v>50</v>
      </c>
      <c r="P89" s="40"/>
      <c r="Q89" s="40"/>
      <c r="R89" s="40"/>
      <c r="S89" s="40"/>
      <c r="T89" s="40"/>
      <c r="U89" s="40"/>
      <c r="V89" s="40"/>
      <c r="W89" s="40"/>
      <c r="X89" s="40"/>
      <c r="Y89" s="40"/>
      <c r="Z89" s="40"/>
    </row>
    <row r="90" spans="2:26" ht="28.5">
      <c r="B90" s="19" t="s">
        <v>782</v>
      </c>
      <c r="C90" s="19" t="s">
        <v>899</v>
      </c>
      <c r="D90" s="19" t="str">
        <f>HYPERLINK("https://drive.google.com/open?id=1ej_EHxqRYVbZLYMt93m4AGCCUTSkkVxu","2")</f>
        <v>2</v>
      </c>
      <c r="E90" s="19">
        <v>2020</v>
      </c>
      <c r="F90" s="51" t="s">
        <v>900</v>
      </c>
      <c r="G90" s="39" t="s">
        <v>901</v>
      </c>
      <c r="H90" s="39" t="s">
        <v>167</v>
      </c>
      <c r="I90" s="51" t="s">
        <v>900</v>
      </c>
      <c r="J90" s="39" t="s">
        <v>49</v>
      </c>
      <c r="K90" s="39" t="s">
        <v>49</v>
      </c>
      <c r="L90" s="39" t="s">
        <v>49</v>
      </c>
      <c r="M90" s="39" t="s">
        <v>50</v>
      </c>
      <c r="P90" s="40"/>
      <c r="Q90" s="40"/>
      <c r="R90" s="40"/>
      <c r="S90" s="40"/>
      <c r="T90" s="40"/>
      <c r="U90" s="40"/>
      <c r="V90" s="40"/>
      <c r="W90" s="40"/>
      <c r="X90" s="40"/>
      <c r="Y90" s="40"/>
      <c r="Z90" s="40"/>
    </row>
    <row r="91" spans="2:26" ht="28.5">
      <c r="B91" s="19" t="s">
        <v>782</v>
      </c>
      <c r="C91" s="19" t="s">
        <v>899</v>
      </c>
      <c r="D91" s="19" t="str">
        <f>HYPERLINK("https://drive.google.com/open?id=1tbRN2YQF6Mv4opDEwSLDwcUOw2yJV9Fu","6")</f>
        <v>6</v>
      </c>
      <c r="E91" s="19">
        <v>2020</v>
      </c>
      <c r="F91" s="51" t="s">
        <v>902</v>
      </c>
      <c r="G91" s="39" t="s">
        <v>901</v>
      </c>
      <c r="H91" s="39" t="s">
        <v>167</v>
      </c>
      <c r="I91" s="51" t="s">
        <v>902</v>
      </c>
      <c r="J91" s="39" t="s">
        <v>49</v>
      </c>
      <c r="K91" s="39" t="s">
        <v>49</v>
      </c>
      <c r="L91" s="39" t="s">
        <v>49</v>
      </c>
      <c r="M91" s="39" t="s">
        <v>50</v>
      </c>
      <c r="P91" s="40"/>
      <c r="Q91" s="40"/>
      <c r="R91" s="40"/>
      <c r="S91" s="40"/>
      <c r="T91" s="40"/>
      <c r="U91" s="40"/>
      <c r="V91" s="40"/>
      <c r="W91" s="40"/>
      <c r="X91" s="40"/>
      <c r="Y91" s="40"/>
      <c r="Z91" s="40"/>
    </row>
    <row r="92" spans="2:26" ht="42.75">
      <c r="B92" s="19" t="s">
        <v>782</v>
      </c>
      <c r="C92" s="19" t="s">
        <v>51</v>
      </c>
      <c r="D92" s="19">
        <v>1808</v>
      </c>
      <c r="E92" s="19">
        <v>2020</v>
      </c>
      <c r="F92" s="51" t="s">
        <v>903</v>
      </c>
      <c r="G92" s="39" t="s">
        <v>802</v>
      </c>
      <c r="H92" s="39" t="s">
        <v>167</v>
      </c>
      <c r="I92" s="51" t="s">
        <v>903</v>
      </c>
      <c r="J92" s="39" t="s">
        <v>49</v>
      </c>
      <c r="K92" s="39" t="s">
        <v>49</v>
      </c>
      <c r="L92" s="39" t="s">
        <v>49</v>
      </c>
      <c r="M92" s="39" t="s">
        <v>94</v>
      </c>
      <c r="P92" s="40"/>
      <c r="Q92" s="40"/>
      <c r="R92" s="40"/>
      <c r="S92" s="40"/>
      <c r="T92" s="40"/>
      <c r="U92" s="40"/>
      <c r="V92" s="40"/>
      <c r="W92" s="40"/>
      <c r="X92" s="40"/>
      <c r="Y92" s="40"/>
      <c r="Z92" s="40"/>
    </row>
    <row r="93" spans="2:26" ht="28.5">
      <c r="B93" s="19" t="s">
        <v>782</v>
      </c>
      <c r="C93" s="19" t="s">
        <v>51</v>
      </c>
      <c r="D93" s="19">
        <v>1628</v>
      </c>
      <c r="E93" s="19">
        <v>2020</v>
      </c>
      <c r="F93" s="51" t="s">
        <v>904</v>
      </c>
      <c r="G93" s="39" t="s">
        <v>802</v>
      </c>
      <c r="H93" s="39" t="s">
        <v>167</v>
      </c>
      <c r="I93" s="51" t="s">
        <v>904</v>
      </c>
      <c r="J93" s="39" t="s">
        <v>49</v>
      </c>
      <c r="K93" s="39" t="s">
        <v>49</v>
      </c>
      <c r="L93" s="39" t="s">
        <v>49</v>
      </c>
      <c r="M93" s="39" t="s">
        <v>94</v>
      </c>
      <c r="P93" s="40"/>
      <c r="Q93" s="40"/>
      <c r="R93" s="40"/>
      <c r="S93" s="40"/>
      <c r="T93" s="40"/>
      <c r="U93" s="40"/>
      <c r="V93" s="40"/>
      <c r="W93" s="40"/>
      <c r="X93" s="40"/>
      <c r="Y93" s="40"/>
      <c r="Z93" s="40"/>
    </row>
    <row r="94" spans="2:26" ht="114">
      <c r="B94" s="19" t="s">
        <v>782</v>
      </c>
      <c r="C94" s="19" t="s">
        <v>51</v>
      </c>
      <c r="D94" s="19">
        <v>1174</v>
      </c>
      <c r="E94" s="19">
        <v>2020</v>
      </c>
      <c r="F94" s="51" t="s">
        <v>905</v>
      </c>
      <c r="G94" s="39" t="s">
        <v>802</v>
      </c>
      <c r="H94" s="39" t="s">
        <v>167</v>
      </c>
      <c r="I94" s="51" t="s">
        <v>906</v>
      </c>
      <c r="J94" s="39" t="s">
        <v>49</v>
      </c>
      <c r="K94" s="39" t="s">
        <v>49</v>
      </c>
      <c r="L94" s="39" t="s">
        <v>49</v>
      </c>
      <c r="M94" s="39" t="s">
        <v>77</v>
      </c>
      <c r="P94" s="40"/>
      <c r="Q94" s="40"/>
      <c r="R94" s="40"/>
      <c r="S94" s="40"/>
      <c r="T94" s="40"/>
      <c r="U94" s="40"/>
      <c r="V94" s="40"/>
      <c r="W94" s="40"/>
      <c r="X94" s="40"/>
      <c r="Y94" s="40"/>
      <c r="Z94" s="40"/>
    </row>
    <row r="95" spans="2:26" ht="42.75">
      <c r="B95" s="19" t="s">
        <v>782</v>
      </c>
      <c r="C95" s="19" t="s">
        <v>51</v>
      </c>
      <c r="D95" s="19">
        <v>1260</v>
      </c>
      <c r="E95" s="19">
        <v>2020</v>
      </c>
      <c r="F95" s="51" t="s">
        <v>907</v>
      </c>
      <c r="G95" s="39" t="s">
        <v>786</v>
      </c>
      <c r="H95" s="39" t="s">
        <v>167</v>
      </c>
      <c r="I95" s="51" t="s">
        <v>907</v>
      </c>
      <c r="J95" s="39" t="s">
        <v>49</v>
      </c>
      <c r="K95" s="39" t="s">
        <v>49</v>
      </c>
      <c r="L95" s="39" t="s">
        <v>49</v>
      </c>
      <c r="M95" s="39" t="s">
        <v>77</v>
      </c>
      <c r="P95" s="40"/>
      <c r="Q95" s="40"/>
      <c r="R95" s="40"/>
      <c r="S95" s="40"/>
      <c r="T95" s="40"/>
      <c r="U95" s="40"/>
      <c r="V95" s="40"/>
      <c r="W95" s="40"/>
      <c r="X95" s="40"/>
      <c r="Y95" s="40"/>
      <c r="Z95" s="40"/>
    </row>
    <row r="96" spans="2:26" ht="28.5">
      <c r="B96" s="19" t="s">
        <v>782</v>
      </c>
      <c r="C96" s="19" t="s">
        <v>51</v>
      </c>
      <c r="D96" s="19" t="str">
        <f>HYPERLINK("https://drive.google.com/open?id=12BPuQ19P0ZKIL7EAHfQ-ID62fhsz6enP","686")</f>
        <v>686</v>
      </c>
      <c r="E96" s="19">
        <v>2020</v>
      </c>
      <c r="F96" s="51" t="s">
        <v>908</v>
      </c>
      <c r="G96" s="39" t="s">
        <v>53</v>
      </c>
      <c r="H96" s="39" t="s">
        <v>167</v>
      </c>
      <c r="I96" s="51" t="s">
        <v>908</v>
      </c>
      <c r="J96" s="39" t="s">
        <v>49</v>
      </c>
      <c r="K96" s="39" t="s">
        <v>49</v>
      </c>
      <c r="L96" s="39" t="s">
        <v>49</v>
      </c>
      <c r="M96" s="39" t="s">
        <v>50</v>
      </c>
      <c r="P96" s="40"/>
      <c r="Q96" s="40"/>
      <c r="R96" s="40"/>
      <c r="S96" s="40"/>
      <c r="T96" s="40"/>
      <c r="U96" s="40"/>
      <c r="V96" s="40"/>
      <c r="W96" s="40"/>
      <c r="X96" s="40"/>
      <c r="Y96" s="40"/>
      <c r="Z96" s="40"/>
    </row>
    <row r="97" spans="2:26" ht="114">
      <c r="B97" s="19" t="s">
        <v>782</v>
      </c>
      <c r="C97" s="19" t="s">
        <v>51</v>
      </c>
      <c r="D97" s="19" t="str">
        <f>HYPERLINK("https://drive.google.com/open?id=1ZKjFW6AWXpN_stDrOMk3dOwxBjXlPN66","676")</f>
        <v>676</v>
      </c>
      <c r="E97" s="19">
        <v>2020</v>
      </c>
      <c r="F97" s="51" t="s">
        <v>909</v>
      </c>
      <c r="G97" s="39" t="s">
        <v>53</v>
      </c>
      <c r="H97" s="39" t="s">
        <v>167</v>
      </c>
      <c r="I97" s="51" t="s">
        <v>909</v>
      </c>
      <c r="J97" s="39" t="s">
        <v>49</v>
      </c>
      <c r="K97" s="39" t="s">
        <v>49</v>
      </c>
      <c r="L97" s="39" t="s">
        <v>49</v>
      </c>
      <c r="M97" s="39" t="s">
        <v>50</v>
      </c>
      <c r="P97" s="40"/>
      <c r="Q97" s="40"/>
      <c r="R97" s="40"/>
      <c r="S97" s="40"/>
      <c r="T97" s="40"/>
      <c r="U97" s="40"/>
      <c r="V97" s="40"/>
      <c r="W97" s="40"/>
      <c r="X97" s="40"/>
      <c r="Y97" s="40"/>
      <c r="Z97" s="40"/>
    </row>
    <row r="98" spans="2:26" ht="185.25">
      <c r="B98" s="19" t="s">
        <v>782</v>
      </c>
      <c r="C98" s="19" t="s">
        <v>51</v>
      </c>
      <c r="D98" s="19" t="str">
        <f>HYPERLINK("https://drive.google.com/open?id=1Io0xZyDYRbYi81l_kCoqOMlOhlhpV5A_","385")</f>
        <v>385</v>
      </c>
      <c r="E98" s="19">
        <v>2020</v>
      </c>
      <c r="F98" s="51" t="s">
        <v>910</v>
      </c>
      <c r="G98" s="39" t="s">
        <v>465</v>
      </c>
      <c r="H98" s="39" t="s">
        <v>167</v>
      </c>
      <c r="I98" s="51" t="s">
        <v>911</v>
      </c>
      <c r="J98" s="39" t="s">
        <v>49</v>
      </c>
      <c r="K98" s="39" t="s">
        <v>49</v>
      </c>
      <c r="L98" s="39" t="s">
        <v>49</v>
      </c>
      <c r="M98" s="39" t="s">
        <v>77</v>
      </c>
      <c r="P98" s="40"/>
      <c r="Q98" s="40"/>
      <c r="R98" s="40"/>
      <c r="S98" s="40"/>
      <c r="T98" s="40"/>
      <c r="U98" s="40"/>
      <c r="V98" s="40"/>
      <c r="W98" s="40"/>
      <c r="X98" s="40"/>
      <c r="Y98" s="40"/>
      <c r="Z98" s="40"/>
    </row>
    <row r="99" spans="2:26" ht="185.25">
      <c r="B99" s="19" t="s">
        <v>782</v>
      </c>
      <c r="C99" s="19" t="s">
        <v>51</v>
      </c>
      <c r="D99" s="19" t="str">
        <f>HYPERLINK("https://drive.google.com/open?id=1NP6ZpFKn_MJbkOM_14a38bOmwAgVDIiJ","853")</f>
        <v>853</v>
      </c>
      <c r="E99" s="19">
        <v>2020</v>
      </c>
      <c r="F99" s="51" t="s">
        <v>912</v>
      </c>
      <c r="G99" s="39" t="s">
        <v>567</v>
      </c>
      <c r="H99" s="39" t="s">
        <v>167</v>
      </c>
      <c r="I99" s="51" t="s">
        <v>913</v>
      </c>
      <c r="J99" s="39" t="s">
        <v>49</v>
      </c>
      <c r="K99" s="39" t="s">
        <v>49</v>
      </c>
      <c r="L99" s="39" t="s">
        <v>49</v>
      </c>
      <c r="M99" s="39" t="s">
        <v>139</v>
      </c>
      <c r="P99" s="40"/>
      <c r="Q99" s="40"/>
      <c r="R99" s="40"/>
      <c r="S99" s="40"/>
      <c r="T99" s="40"/>
      <c r="U99" s="40"/>
      <c r="V99" s="40"/>
      <c r="W99" s="40"/>
      <c r="X99" s="40"/>
      <c r="Y99" s="40"/>
      <c r="Z99" s="40"/>
    </row>
    <row r="100" spans="2:26" ht="85.5">
      <c r="B100" s="19" t="s">
        <v>782</v>
      </c>
      <c r="C100" s="19" t="s">
        <v>51</v>
      </c>
      <c r="D100" s="19" t="str">
        <f>HYPERLINK("https://drive.google.com/open?id=1essmISqdR-a256OT2W7s3kyXohBBlqQJ","803")</f>
        <v>803</v>
      </c>
      <c r="E100" s="19">
        <v>2020</v>
      </c>
      <c r="F100" s="51" t="s">
        <v>914</v>
      </c>
      <c r="G100" s="39" t="s">
        <v>786</v>
      </c>
      <c r="H100" s="39" t="s">
        <v>167</v>
      </c>
      <c r="I100" s="51" t="s">
        <v>914</v>
      </c>
      <c r="J100" s="39" t="s">
        <v>49</v>
      </c>
      <c r="K100" s="39" t="s">
        <v>49</v>
      </c>
      <c r="L100" s="39" t="s">
        <v>49</v>
      </c>
      <c r="M100" s="39" t="s">
        <v>77</v>
      </c>
      <c r="P100" s="40"/>
      <c r="Q100" s="40"/>
      <c r="R100" s="40"/>
      <c r="S100" s="40"/>
      <c r="T100" s="40"/>
      <c r="U100" s="40"/>
      <c r="V100" s="40"/>
      <c r="W100" s="40"/>
      <c r="X100" s="40"/>
      <c r="Y100" s="40"/>
      <c r="Z100" s="40"/>
    </row>
    <row r="101" spans="2:26" ht="114">
      <c r="B101" s="19" t="s">
        <v>782</v>
      </c>
      <c r="C101" s="19" t="s">
        <v>51</v>
      </c>
      <c r="D101" s="19" t="str">
        <f>HYPERLINK("https://drive.google.com/open?id=12V1PUx9oGyIKD33ebCXqASV3jxs_Ms3d","913")</f>
        <v>913</v>
      </c>
      <c r="E101" s="19">
        <v>2020</v>
      </c>
      <c r="F101" s="51" t="s">
        <v>915</v>
      </c>
      <c r="G101" s="39" t="s">
        <v>851</v>
      </c>
      <c r="H101" s="39" t="s">
        <v>167</v>
      </c>
      <c r="I101" s="51" t="s">
        <v>916</v>
      </c>
      <c r="J101" s="39" t="s">
        <v>49</v>
      </c>
      <c r="K101" s="39" t="s">
        <v>49</v>
      </c>
      <c r="L101" s="39" t="s">
        <v>49</v>
      </c>
      <c r="M101" s="39" t="s">
        <v>94</v>
      </c>
      <c r="P101" s="40"/>
      <c r="Q101" s="40"/>
      <c r="R101" s="40"/>
      <c r="S101" s="40"/>
      <c r="T101" s="40"/>
      <c r="U101" s="40"/>
      <c r="V101" s="40"/>
      <c r="W101" s="40"/>
      <c r="X101" s="40"/>
      <c r="Y101" s="40"/>
      <c r="Z101" s="40"/>
    </row>
    <row r="102" spans="2:26" ht="42.75">
      <c r="B102" s="19" t="s">
        <v>782</v>
      </c>
      <c r="C102" s="19" t="s">
        <v>51</v>
      </c>
      <c r="D102" s="19" t="str">
        <f>HYPERLINK("https://safetya.co/normatividad/Resolución-0784-de-2020/","784")</f>
        <v>784</v>
      </c>
      <c r="E102" s="19">
        <v>2020</v>
      </c>
      <c r="F102" s="51" t="s">
        <v>917</v>
      </c>
      <c r="G102" s="39" t="s">
        <v>786</v>
      </c>
      <c r="H102" s="39" t="s">
        <v>167</v>
      </c>
      <c r="I102" s="51" t="s">
        <v>918</v>
      </c>
      <c r="J102" s="39" t="s">
        <v>49</v>
      </c>
      <c r="K102" s="39" t="s">
        <v>49</v>
      </c>
      <c r="L102" s="39" t="s">
        <v>49</v>
      </c>
      <c r="M102" s="39" t="s">
        <v>807</v>
      </c>
      <c r="P102" s="40"/>
      <c r="Q102" s="40"/>
      <c r="R102" s="40"/>
      <c r="S102" s="40"/>
      <c r="T102" s="40"/>
      <c r="U102" s="40"/>
      <c r="V102" s="40"/>
      <c r="W102" s="40"/>
      <c r="X102" s="40"/>
      <c r="Y102" s="40"/>
      <c r="Z102" s="40"/>
    </row>
    <row r="103" spans="2:26" ht="409.5">
      <c r="B103" s="19" t="s">
        <v>782</v>
      </c>
      <c r="C103" s="19" t="s">
        <v>51</v>
      </c>
      <c r="D103" s="19">
        <v>911</v>
      </c>
      <c r="E103" s="19">
        <v>2020</v>
      </c>
      <c r="F103" s="51" t="s">
        <v>919</v>
      </c>
      <c r="G103" s="39" t="s">
        <v>920</v>
      </c>
      <c r="H103" s="39" t="s">
        <v>167</v>
      </c>
      <c r="I103" s="51" t="s">
        <v>921</v>
      </c>
      <c r="J103" s="39" t="s">
        <v>49</v>
      </c>
      <c r="K103" s="39" t="s">
        <v>49</v>
      </c>
      <c r="L103" s="39" t="s">
        <v>49</v>
      </c>
      <c r="M103" s="39" t="s">
        <v>77</v>
      </c>
      <c r="P103" s="40"/>
      <c r="Q103" s="40"/>
      <c r="R103" s="40"/>
      <c r="S103" s="40"/>
      <c r="T103" s="40"/>
      <c r="U103" s="40"/>
      <c r="V103" s="40"/>
      <c r="W103" s="40"/>
      <c r="X103" s="40"/>
      <c r="Y103" s="40"/>
      <c r="Z103" s="40"/>
    </row>
    <row r="104" spans="2:26" ht="156.75">
      <c r="B104" s="19" t="s">
        <v>782</v>
      </c>
      <c r="C104" s="19" t="s">
        <v>51</v>
      </c>
      <c r="D104" s="19" t="str">
        <f>HYPERLINK("https://drive.google.com/open?id=1LzBEZXUpMMDG71YM6Rjoo3_IxyoZs_IU","100-000978")</f>
        <v>100-000978</v>
      </c>
      <c r="E104" s="19">
        <v>2020</v>
      </c>
      <c r="F104" s="51" t="s">
        <v>922</v>
      </c>
      <c r="G104" s="39" t="s">
        <v>923</v>
      </c>
      <c r="H104" s="39" t="s">
        <v>167</v>
      </c>
      <c r="I104" s="51" t="s">
        <v>922</v>
      </c>
      <c r="J104" s="39" t="s">
        <v>49</v>
      </c>
      <c r="K104" s="39" t="s">
        <v>49</v>
      </c>
      <c r="L104" s="39" t="s">
        <v>49</v>
      </c>
      <c r="M104" s="39" t="s">
        <v>50</v>
      </c>
      <c r="P104" s="40"/>
      <c r="Q104" s="40"/>
      <c r="R104" s="40"/>
      <c r="S104" s="40"/>
      <c r="T104" s="40"/>
      <c r="U104" s="40"/>
      <c r="V104" s="40"/>
      <c r="W104" s="40"/>
      <c r="X104" s="40"/>
      <c r="Y104" s="40"/>
      <c r="Z104" s="40"/>
    </row>
    <row r="105" spans="2:26" ht="114">
      <c r="B105" s="19" t="s">
        <v>782</v>
      </c>
      <c r="C105" s="19" t="s">
        <v>51</v>
      </c>
      <c r="D105" s="19" t="str">
        <f>HYPERLINK("https://drive.google.com/open?id=1cX05ltn1nCihFlqSJu-nzQuUrAsE9k6-","444")</f>
        <v>444</v>
      </c>
      <c r="E105" s="19">
        <v>2020</v>
      </c>
      <c r="F105" s="51" t="s">
        <v>924</v>
      </c>
      <c r="G105" s="39" t="s">
        <v>53</v>
      </c>
      <c r="H105" s="39" t="s">
        <v>58</v>
      </c>
      <c r="I105" s="51" t="s">
        <v>924</v>
      </c>
      <c r="J105" s="39" t="s">
        <v>49</v>
      </c>
      <c r="K105" s="39" t="s">
        <v>49</v>
      </c>
      <c r="L105" s="39" t="s">
        <v>49</v>
      </c>
      <c r="M105" s="39" t="s">
        <v>50</v>
      </c>
      <c r="P105" s="40"/>
      <c r="Q105" s="40"/>
      <c r="R105" s="40"/>
      <c r="S105" s="40"/>
      <c r="T105" s="40"/>
      <c r="U105" s="40"/>
      <c r="V105" s="40"/>
      <c r="W105" s="40"/>
      <c r="X105" s="40"/>
      <c r="Y105" s="40"/>
      <c r="Z105" s="40"/>
    </row>
    <row r="106" spans="2:26" ht="185.25">
      <c r="B106" s="19" t="s">
        <v>782</v>
      </c>
      <c r="C106" s="19" t="s">
        <v>51</v>
      </c>
      <c r="D106" s="19" t="str">
        <f>HYPERLINK("https://drive.google.com/open?id=1Io0xZyDYRbYi81l_kCoqOMlOhlhpV5A_","385")</f>
        <v>385</v>
      </c>
      <c r="E106" s="19">
        <v>2020</v>
      </c>
      <c r="F106" s="51" t="s">
        <v>925</v>
      </c>
      <c r="G106" s="39" t="s">
        <v>53</v>
      </c>
      <c r="H106" s="39" t="s">
        <v>58</v>
      </c>
      <c r="I106" s="51" t="s">
        <v>925</v>
      </c>
      <c r="J106" s="39" t="s">
        <v>49</v>
      </c>
      <c r="K106" s="39" t="s">
        <v>49</v>
      </c>
      <c r="L106" s="39" t="s">
        <v>49</v>
      </c>
      <c r="M106" s="39" t="s">
        <v>50</v>
      </c>
      <c r="P106" s="40"/>
      <c r="Q106" s="40"/>
      <c r="R106" s="40"/>
      <c r="S106" s="40"/>
      <c r="T106" s="40"/>
      <c r="U106" s="40"/>
      <c r="V106" s="40"/>
      <c r="W106" s="40"/>
      <c r="X106" s="40"/>
      <c r="Y106" s="40"/>
      <c r="Z106" s="40"/>
    </row>
    <row r="107" spans="2:26" ht="28.5">
      <c r="B107" s="19" t="s">
        <v>782</v>
      </c>
      <c r="C107" s="19" t="s">
        <v>51</v>
      </c>
      <c r="D107" s="19">
        <v>676</v>
      </c>
      <c r="E107" s="19">
        <v>2020</v>
      </c>
      <c r="F107" s="51" t="s">
        <v>926</v>
      </c>
      <c r="G107" s="39" t="s">
        <v>53</v>
      </c>
      <c r="H107" s="39" t="s">
        <v>58</v>
      </c>
      <c r="I107" s="51" t="s">
        <v>926</v>
      </c>
      <c r="J107" s="39" t="s">
        <v>49</v>
      </c>
      <c r="K107" s="39" t="s">
        <v>49</v>
      </c>
      <c r="L107" s="39" t="s">
        <v>49</v>
      </c>
      <c r="M107" s="39" t="s">
        <v>139</v>
      </c>
      <c r="P107" s="40"/>
      <c r="Q107" s="40"/>
      <c r="R107" s="40"/>
      <c r="S107" s="40"/>
      <c r="T107" s="40"/>
      <c r="U107" s="40"/>
      <c r="V107" s="40"/>
      <c r="W107" s="40"/>
      <c r="X107" s="40"/>
      <c r="Y107" s="40"/>
      <c r="Z107" s="40"/>
    </row>
    <row r="108" spans="2:26" ht="28.5">
      <c r="B108" s="19" t="s">
        <v>782</v>
      </c>
      <c r="C108" s="19" t="s">
        <v>156</v>
      </c>
      <c r="D108" s="19">
        <v>385</v>
      </c>
      <c r="E108" s="19">
        <v>2020</v>
      </c>
      <c r="F108" s="51" t="s">
        <v>927</v>
      </c>
      <c r="G108" s="39" t="s">
        <v>53</v>
      </c>
      <c r="H108" s="39" t="s">
        <v>58</v>
      </c>
      <c r="I108" s="51" t="s">
        <v>927</v>
      </c>
      <c r="J108" s="39" t="s">
        <v>49</v>
      </c>
      <c r="K108" s="39" t="s">
        <v>49</v>
      </c>
      <c r="L108" s="39" t="s">
        <v>49</v>
      </c>
      <c r="M108" s="39" t="s">
        <v>50</v>
      </c>
      <c r="P108" s="40"/>
      <c r="Q108" s="40"/>
      <c r="R108" s="40"/>
      <c r="S108" s="40"/>
      <c r="T108" s="40"/>
      <c r="U108" s="40"/>
      <c r="V108" s="40"/>
      <c r="W108" s="40"/>
      <c r="X108" s="40"/>
      <c r="Y108" s="40"/>
      <c r="Z108" s="40"/>
    </row>
    <row r="109" spans="2:26" ht="90.75" customHeight="1">
      <c r="B109" s="19" t="s">
        <v>782</v>
      </c>
      <c r="C109" s="19" t="s">
        <v>245</v>
      </c>
      <c r="D109" s="19">
        <v>62</v>
      </c>
      <c r="E109" s="19">
        <v>2021</v>
      </c>
      <c r="F109" s="51" t="s">
        <v>928</v>
      </c>
      <c r="G109" s="39" t="s">
        <v>786</v>
      </c>
      <c r="H109" s="39" t="s">
        <v>167</v>
      </c>
      <c r="I109" s="51" t="s">
        <v>929</v>
      </c>
      <c r="J109" s="39" t="s">
        <v>49</v>
      </c>
      <c r="K109" s="39" t="s">
        <v>49</v>
      </c>
      <c r="L109" s="39" t="s">
        <v>49</v>
      </c>
      <c r="M109" s="39" t="s">
        <v>50</v>
      </c>
      <c r="P109" s="40"/>
      <c r="Q109" s="40"/>
      <c r="R109" s="40"/>
      <c r="S109" s="40"/>
      <c r="T109" s="40"/>
      <c r="U109" s="40"/>
      <c r="V109" s="40"/>
      <c r="W109" s="40"/>
      <c r="X109" s="40"/>
      <c r="Y109" s="40"/>
      <c r="Z109" s="40"/>
    </row>
    <row r="110" spans="2:26" ht="114">
      <c r="B110" s="19" t="s">
        <v>782</v>
      </c>
      <c r="C110" s="19" t="s">
        <v>177</v>
      </c>
      <c r="D110" s="19">
        <v>47</v>
      </c>
      <c r="E110" s="19">
        <v>2021</v>
      </c>
      <c r="F110" s="51" t="s">
        <v>930</v>
      </c>
      <c r="G110" s="39" t="s">
        <v>931</v>
      </c>
      <c r="H110" s="39" t="s">
        <v>167</v>
      </c>
      <c r="I110" s="51" t="s">
        <v>932</v>
      </c>
      <c r="J110" s="39" t="s">
        <v>49</v>
      </c>
      <c r="K110" s="39" t="s">
        <v>49</v>
      </c>
      <c r="L110" s="39" t="s">
        <v>49</v>
      </c>
      <c r="M110" s="39" t="s">
        <v>77</v>
      </c>
      <c r="P110" s="40"/>
      <c r="Q110" s="40"/>
      <c r="R110" s="40"/>
      <c r="S110" s="40"/>
      <c r="T110" s="40"/>
      <c r="U110" s="40"/>
      <c r="V110" s="40"/>
      <c r="W110" s="40"/>
      <c r="X110" s="40"/>
      <c r="Y110" s="40"/>
      <c r="Z110" s="40"/>
    </row>
    <row r="111" spans="2:26" ht="299.25">
      <c r="B111" s="19" t="s">
        <v>782</v>
      </c>
      <c r="C111" s="19" t="s">
        <v>177</v>
      </c>
      <c r="D111" s="19">
        <v>35</v>
      </c>
      <c r="E111" s="19">
        <v>2021</v>
      </c>
      <c r="F111" s="51" t="s">
        <v>933</v>
      </c>
      <c r="G111" s="39" t="s">
        <v>802</v>
      </c>
      <c r="H111" s="39" t="s">
        <v>167</v>
      </c>
      <c r="I111" s="51" t="s">
        <v>934</v>
      </c>
      <c r="J111" s="39" t="s">
        <v>49</v>
      </c>
      <c r="K111" s="39" t="s">
        <v>49</v>
      </c>
      <c r="L111" s="39" t="s">
        <v>49</v>
      </c>
      <c r="M111" s="39" t="s">
        <v>94</v>
      </c>
      <c r="P111" s="40"/>
      <c r="Q111" s="40"/>
      <c r="R111" s="40"/>
      <c r="S111" s="40"/>
      <c r="T111" s="40"/>
      <c r="U111" s="40"/>
      <c r="V111" s="40"/>
      <c r="W111" s="40"/>
      <c r="X111" s="40"/>
      <c r="Y111" s="40"/>
      <c r="Z111" s="40"/>
    </row>
    <row r="112" spans="2:26" ht="156.75">
      <c r="B112" s="19" t="s">
        <v>782</v>
      </c>
      <c r="C112" s="19" t="s">
        <v>177</v>
      </c>
      <c r="D112" s="19">
        <v>22</v>
      </c>
      <c r="E112" s="19">
        <v>2021</v>
      </c>
      <c r="F112" s="51" t="s">
        <v>935</v>
      </c>
      <c r="G112" s="39" t="s">
        <v>567</v>
      </c>
      <c r="H112" s="39" t="s">
        <v>167</v>
      </c>
      <c r="I112" s="51" t="s">
        <v>936</v>
      </c>
      <c r="J112" s="39" t="s">
        <v>49</v>
      </c>
      <c r="K112" s="39" t="s">
        <v>49</v>
      </c>
      <c r="L112" s="39" t="s">
        <v>49</v>
      </c>
      <c r="M112" s="39" t="s">
        <v>77</v>
      </c>
      <c r="P112" s="40"/>
      <c r="Q112" s="40"/>
      <c r="R112" s="40"/>
      <c r="S112" s="40"/>
      <c r="T112" s="40"/>
      <c r="U112" s="40"/>
      <c r="V112" s="40"/>
      <c r="W112" s="40"/>
      <c r="X112" s="40"/>
      <c r="Y112" s="40"/>
      <c r="Z112" s="40"/>
    </row>
    <row r="113" spans="2:26" ht="171">
      <c r="B113" s="19" t="s">
        <v>782</v>
      </c>
      <c r="C113" s="19" t="s">
        <v>153</v>
      </c>
      <c r="D113" s="19">
        <v>1615</v>
      </c>
      <c r="E113" s="19">
        <v>2021</v>
      </c>
      <c r="F113" s="51" t="s">
        <v>937</v>
      </c>
      <c r="G113" s="39" t="s">
        <v>938</v>
      </c>
      <c r="H113" s="39" t="s">
        <v>167</v>
      </c>
      <c r="I113" s="51" t="s">
        <v>939</v>
      </c>
      <c r="J113" s="39" t="s">
        <v>49</v>
      </c>
      <c r="K113" s="39" t="s">
        <v>49</v>
      </c>
      <c r="L113" s="39" t="s">
        <v>49</v>
      </c>
      <c r="M113" s="39" t="s">
        <v>50</v>
      </c>
      <c r="P113" s="40"/>
      <c r="Q113" s="40"/>
      <c r="R113" s="40"/>
      <c r="S113" s="40"/>
      <c r="T113" s="40"/>
      <c r="U113" s="40"/>
      <c r="V113" s="40"/>
      <c r="W113" s="40"/>
      <c r="X113" s="40"/>
      <c r="Y113" s="40"/>
      <c r="Z113" s="40"/>
    </row>
    <row r="114" spans="2:26" ht="85.5">
      <c r="B114" s="19" t="s">
        <v>782</v>
      </c>
      <c r="C114" s="19" t="s">
        <v>153</v>
      </c>
      <c r="D114" s="19">
        <v>466</v>
      </c>
      <c r="E114" s="19">
        <v>2021</v>
      </c>
      <c r="F114" s="51" t="s">
        <v>940</v>
      </c>
      <c r="G114" s="39" t="s">
        <v>160</v>
      </c>
      <c r="H114" s="39" t="s">
        <v>167</v>
      </c>
      <c r="I114" s="51" t="s">
        <v>941</v>
      </c>
      <c r="J114" s="39" t="s">
        <v>49</v>
      </c>
      <c r="K114" s="39" t="s">
        <v>49</v>
      </c>
      <c r="L114" s="39" t="s">
        <v>49</v>
      </c>
      <c r="M114" s="39" t="s">
        <v>94</v>
      </c>
      <c r="P114" s="40"/>
      <c r="Q114" s="40"/>
      <c r="R114" s="40"/>
      <c r="S114" s="40"/>
      <c r="T114" s="40"/>
      <c r="U114" s="40"/>
      <c r="V114" s="40"/>
      <c r="W114" s="40"/>
      <c r="X114" s="40"/>
      <c r="Y114" s="40"/>
      <c r="Z114" s="40"/>
    </row>
    <row r="115" spans="2:26" ht="42.75">
      <c r="B115" s="19" t="s">
        <v>782</v>
      </c>
      <c r="C115" s="19" t="s">
        <v>153</v>
      </c>
      <c r="D115" s="19">
        <v>109</v>
      </c>
      <c r="E115" s="19">
        <v>2021</v>
      </c>
      <c r="F115" s="51" t="s">
        <v>942</v>
      </c>
      <c r="G115" s="39" t="s">
        <v>943</v>
      </c>
      <c r="H115" s="39" t="s">
        <v>167</v>
      </c>
      <c r="I115" s="51" t="s">
        <v>944</v>
      </c>
      <c r="J115" s="39" t="s">
        <v>49</v>
      </c>
      <c r="K115" s="39" t="s">
        <v>49</v>
      </c>
      <c r="L115" s="39" t="s">
        <v>49</v>
      </c>
      <c r="M115" s="39" t="s">
        <v>94</v>
      </c>
      <c r="P115" s="40"/>
      <c r="Q115" s="40"/>
      <c r="R115" s="40"/>
      <c r="S115" s="40"/>
      <c r="T115" s="40"/>
      <c r="U115" s="40"/>
      <c r="V115" s="40"/>
      <c r="W115" s="40"/>
      <c r="X115" s="40"/>
      <c r="Y115" s="40"/>
      <c r="Z115" s="40"/>
    </row>
    <row r="116" spans="2:26" ht="213.75">
      <c r="B116" s="19" t="s">
        <v>782</v>
      </c>
      <c r="C116" s="19" t="s">
        <v>899</v>
      </c>
      <c r="D116" s="19">
        <v>4</v>
      </c>
      <c r="E116" s="19">
        <v>2021</v>
      </c>
      <c r="F116" s="51" t="s">
        <v>945</v>
      </c>
      <c r="G116" s="39" t="s">
        <v>845</v>
      </c>
      <c r="H116" s="39" t="s">
        <v>167</v>
      </c>
      <c r="I116" s="51" t="s">
        <v>946</v>
      </c>
      <c r="J116" s="39" t="s">
        <v>49</v>
      </c>
      <c r="K116" s="39" t="s">
        <v>49</v>
      </c>
      <c r="L116" s="39" t="s">
        <v>49</v>
      </c>
      <c r="M116" s="39" t="s">
        <v>139</v>
      </c>
      <c r="P116" s="40"/>
      <c r="Q116" s="40"/>
      <c r="R116" s="40"/>
      <c r="S116" s="40"/>
      <c r="T116" s="40"/>
      <c r="U116" s="40"/>
      <c r="V116" s="40"/>
      <c r="W116" s="40"/>
      <c r="X116" s="40"/>
      <c r="Y116" s="40"/>
      <c r="Z116" s="40"/>
    </row>
    <row r="117" spans="2:26" ht="99.75">
      <c r="B117" s="19" t="s">
        <v>782</v>
      </c>
      <c r="C117" s="19" t="s">
        <v>156</v>
      </c>
      <c r="D117" s="19">
        <v>1913</v>
      </c>
      <c r="E117" s="19">
        <v>2021</v>
      </c>
      <c r="F117" s="51" t="s">
        <v>947</v>
      </c>
      <c r="G117" s="39" t="s">
        <v>802</v>
      </c>
      <c r="H117" s="39" t="s">
        <v>167</v>
      </c>
      <c r="I117" s="51" t="s">
        <v>948</v>
      </c>
      <c r="J117" s="39" t="s">
        <v>49</v>
      </c>
      <c r="K117" s="39" t="s">
        <v>49</v>
      </c>
      <c r="L117" s="39" t="s">
        <v>49</v>
      </c>
      <c r="M117" s="39" t="s">
        <v>94</v>
      </c>
      <c r="P117" s="40"/>
      <c r="Q117" s="40"/>
      <c r="R117" s="40"/>
      <c r="S117" s="40"/>
      <c r="T117" s="40"/>
      <c r="U117" s="40"/>
      <c r="V117" s="40"/>
      <c r="W117" s="40"/>
      <c r="X117" s="40"/>
      <c r="Y117" s="40"/>
      <c r="Z117" s="40"/>
    </row>
    <row r="118" spans="2:26" ht="57">
      <c r="B118" s="19" t="s">
        <v>782</v>
      </c>
      <c r="C118" s="19" t="s">
        <v>156</v>
      </c>
      <c r="D118" s="19">
        <v>1887</v>
      </c>
      <c r="E118" s="19">
        <v>2021</v>
      </c>
      <c r="F118" s="51" t="s">
        <v>949</v>
      </c>
      <c r="G118" s="39" t="s">
        <v>802</v>
      </c>
      <c r="H118" s="39" t="s">
        <v>167</v>
      </c>
      <c r="I118" s="51" t="s">
        <v>950</v>
      </c>
      <c r="J118" s="39" t="s">
        <v>49</v>
      </c>
      <c r="K118" s="39" t="s">
        <v>49</v>
      </c>
      <c r="L118" s="39" t="s">
        <v>49</v>
      </c>
      <c r="M118" s="39" t="s">
        <v>139</v>
      </c>
      <c r="P118" s="40"/>
      <c r="Q118" s="40"/>
      <c r="R118" s="40"/>
      <c r="S118" s="40"/>
      <c r="T118" s="40"/>
      <c r="U118" s="40"/>
      <c r="V118" s="40"/>
      <c r="W118" s="40"/>
      <c r="X118" s="40"/>
      <c r="Y118" s="40"/>
      <c r="Z118" s="40"/>
    </row>
    <row r="119" spans="2:26" ht="42.75">
      <c r="B119" s="19" t="s">
        <v>782</v>
      </c>
      <c r="C119" s="19" t="s">
        <v>156</v>
      </c>
      <c r="D119" s="19">
        <v>1866</v>
      </c>
      <c r="E119" s="19">
        <v>2021</v>
      </c>
      <c r="F119" s="51" t="s">
        <v>951</v>
      </c>
      <c r="G119" s="39" t="s">
        <v>802</v>
      </c>
      <c r="H119" s="39" t="s">
        <v>167</v>
      </c>
      <c r="I119" s="51" t="s">
        <v>951</v>
      </c>
      <c r="J119" s="39" t="s">
        <v>49</v>
      </c>
      <c r="K119" s="39" t="s">
        <v>49</v>
      </c>
      <c r="L119" s="39" t="s">
        <v>49</v>
      </c>
      <c r="M119" s="39" t="s">
        <v>94</v>
      </c>
      <c r="P119" s="40"/>
      <c r="Q119" s="40"/>
      <c r="R119" s="40"/>
      <c r="S119" s="40"/>
      <c r="T119" s="40"/>
      <c r="U119" s="40"/>
      <c r="V119" s="40"/>
      <c r="W119" s="40"/>
      <c r="X119" s="40"/>
      <c r="Y119" s="40"/>
      <c r="Z119" s="40"/>
    </row>
    <row r="120" spans="2:26" ht="57">
      <c r="B120" s="19" t="s">
        <v>782</v>
      </c>
      <c r="C120" s="19" t="s">
        <v>156</v>
      </c>
      <c r="D120" s="19">
        <v>2430</v>
      </c>
      <c r="E120" s="19">
        <v>2021</v>
      </c>
      <c r="F120" s="51" t="s">
        <v>952</v>
      </c>
      <c r="G120" s="39" t="s">
        <v>953</v>
      </c>
      <c r="H120" s="39" t="s">
        <v>167</v>
      </c>
      <c r="I120" s="51" t="s">
        <v>954</v>
      </c>
      <c r="J120" s="39" t="s">
        <v>49</v>
      </c>
      <c r="K120" s="39" t="s">
        <v>49</v>
      </c>
      <c r="L120" s="39" t="s">
        <v>49</v>
      </c>
      <c r="M120" s="39" t="s">
        <v>77</v>
      </c>
      <c r="P120" s="40"/>
      <c r="Q120" s="40"/>
      <c r="R120" s="40"/>
      <c r="S120" s="40"/>
      <c r="T120" s="40"/>
      <c r="U120" s="40"/>
      <c r="V120" s="40"/>
      <c r="W120" s="40"/>
      <c r="X120" s="40"/>
      <c r="Y120" s="40"/>
      <c r="Z120" s="40"/>
    </row>
    <row r="121" spans="2:26" ht="85.5">
      <c r="B121" s="19" t="s">
        <v>782</v>
      </c>
      <c r="C121" s="19" t="s">
        <v>156</v>
      </c>
      <c r="D121" s="19">
        <v>1315</v>
      </c>
      <c r="E121" s="19">
        <v>2021</v>
      </c>
      <c r="F121" s="51" t="s">
        <v>955</v>
      </c>
      <c r="G121" s="39" t="s">
        <v>802</v>
      </c>
      <c r="H121" s="39" t="s">
        <v>167</v>
      </c>
      <c r="I121" s="51" t="s">
        <v>956</v>
      </c>
      <c r="J121" s="39" t="s">
        <v>49</v>
      </c>
      <c r="K121" s="39" t="s">
        <v>49</v>
      </c>
      <c r="L121" s="39" t="s">
        <v>49</v>
      </c>
      <c r="M121" s="39" t="s">
        <v>94</v>
      </c>
      <c r="P121" s="40"/>
      <c r="Q121" s="40"/>
      <c r="R121" s="40"/>
      <c r="S121" s="40"/>
      <c r="T121" s="40"/>
      <c r="U121" s="40"/>
      <c r="V121" s="40"/>
      <c r="W121" s="40"/>
      <c r="X121" s="40"/>
      <c r="Y121" s="40"/>
      <c r="Z121" s="40"/>
    </row>
    <row r="122" spans="2:26" s="21" customFormat="1" ht="228">
      <c r="B122" s="19" t="s">
        <v>782</v>
      </c>
      <c r="C122" s="19" t="s">
        <v>156</v>
      </c>
      <c r="D122" s="19">
        <v>1022</v>
      </c>
      <c r="E122" s="19">
        <v>2021</v>
      </c>
      <c r="F122" s="51" t="s">
        <v>957</v>
      </c>
      <c r="G122" s="39" t="s">
        <v>802</v>
      </c>
      <c r="H122" s="39" t="s">
        <v>167</v>
      </c>
      <c r="I122" s="51" t="s">
        <v>958</v>
      </c>
      <c r="J122" s="39" t="s">
        <v>49</v>
      </c>
      <c r="K122" s="39" t="s">
        <v>49</v>
      </c>
      <c r="L122" s="39" t="s">
        <v>49</v>
      </c>
      <c r="M122" s="39" t="s">
        <v>237</v>
      </c>
      <c r="N122" s="20"/>
      <c r="P122" s="22"/>
      <c r="Q122" s="22"/>
      <c r="R122" s="22"/>
      <c r="S122" s="22"/>
      <c r="T122" s="22"/>
      <c r="U122" s="22"/>
      <c r="V122" s="22"/>
      <c r="W122" s="22"/>
      <c r="X122" s="22"/>
      <c r="Y122" s="22"/>
      <c r="Z122" s="22"/>
    </row>
    <row r="123" spans="2:26" s="21" customFormat="1" ht="28.5">
      <c r="B123" s="19" t="s">
        <v>782</v>
      </c>
      <c r="C123" s="19" t="s">
        <v>156</v>
      </c>
      <c r="D123" s="19">
        <v>777</v>
      </c>
      <c r="E123" s="19">
        <v>2021</v>
      </c>
      <c r="F123" s="51" t="s">
        <v>959</v>
      </c>
      <c r="G123" s="39" t="s">
        <v>802</v>
      </c>
      <c r="H123" s="39" t="s">
        <v>167</v>
      </c>
      <c r="I123" s="51" t="s">
        <v>960</v>
      </c>
      <c r="J123" s="39" t="s">
        <v>49</v>
      </c>
      <c r="K123" s="39" t="s">
        <v>49</v>
      </c>
      <c r="L123" s="39" t="s">
        <v>49</v>
      </c>
      <c r="M123" s="39" t="s">
        <v>94</v>
      </c>
      <c r="N123" s="20"/>
      <c r="P123" s="22"/>
      <c r="Q123" s="22"/>
      <c r="R123" s="22"/>
      <c r="S123" s="22"/>
      <c r="T123" s="22"/>
      <c r="U123" s="22"/>
      <c r="V123" s="22"/>
      <c r="W123" s="22"/>
      <c r="X123" s="22"/>
      <c r="Y123" s="22"/>
      <c r="Z123" s="22"/>
    </row>
    <row r="124" spans="2:26" s="21" customFormat="1" ht="42.75">
      <c r="B124" s="19" t="s">
        <v>782</v>
      </c>
      <c r="C124" s="19" t="s">
        <v>156</v>
      </c>
      <c r="D124" s="19">
        <v>588</v>
      </c>
      <c r="E124" s="19">
        <v>2021</v>
      </c>
      <c r="F124" s="51" t="s">
        <v>961</v>
      </c>
      <c r="G124" s="39" t="s">
        <v>160</v>
      </c>
      <c r="H124" s="39" t="s">
        <v>167</v>
      </c>
      <c r="I124" s="51" t="s">
        <v>962</v>
      </c>
      <c r="J124" s="39" t="s">
        <v>49</v>
      </c>
      <c r="K124" s="39" t="s">
        <v>49</v>
      </c>
      <c r="L124" s="39" t="s">
        <v>49</v>
      </c>
      <c r="M124" s="39" t="s">
        <v>94</v>
      </c>
      <c r="N124" s="20"/>
      <c r="P124" s="22"/>
      <c r="Q124" s="22"/>
      <c r="R124" s="22"/>
      <c r="S124" s="22"/>
      <c r="T124" s="22"/>
      <c r="U124" s="22"/>
      <c r="V124" s="22"/>
      <c r="W124" s="22"/>
      <c r="X124" s="22"/>
      <c r="Y124" s="22"/>
      <c r="Z124" s="22"/>
    </row>
    <row r="125" spans="2:26" s="21" customFormat="1" ht="42.75">
      <c r="B125" s="19" t="s">
        <v>782</v>
      </c>
      <c r="C125" s="19" t="s">
        <v>156</v>
      </c>
      <c r="D125" s="19">
        <v>507</v>
      </c>
      <c r="E125" s="19">
        <v>2021</v>
      </c>
      <c r="F125" s="51" t="s">
        <v>963</v>
      </c>
      <c r="G125" s="39" t="s">
        <v>802</v>
      </c>
      <c r="H125" s="39" t="s">
        <v>167</v>
      </c>
      <c r="I125" s="51" t="s">
        <v>964</v>
      </c>
      <c r="J125" s="39" t="s">
        <v>49</v>
      </c>
      <c r="K125" s="39" t="s">
        <v>49</v>
      </c>
      <c r="L125" s="39" t="s">
        <v>49</v>
      </c>
      <c r="M125" s="39" t="s">
        <v>77</v>
      </c>
      <c r="N125" s="20"/>
      <c r="P125" s="22"/>
      <c r="Q125" s="22"/>
      <c r="R125" s="22"/>
      <c r="S125" s="22"/>
      <c r="T125" s="22"/>
      <c r="U125" s="22"/>
      <c r="V125" s="22"/>
      <c r="W125" s="22"/>
      <c r="X125" s="22"/>
      <c r="Y125" s="22"/>
      <c r="Z125" s="22"/>
    </row>
    <row r="126" spans="2:26" s="21" customFormat="1" ht="28.5">
      <c r="B126" s="19" t="s">
        <v>782</v>
      </c>
      <c r="C126" s="19" t="s">
        <v>156</v>
      </c>
      <c r="D126" s="19">
        <v>327</v>
      </c>
      <c r="E126" s="19">
        <v>2021</v>
      </c>
      <c r="F126" s="51" t="s">
        <v>965</v>
      </c>
      <c r="G126" s="39" t="s">
        <v>966</v>
      </c>
      <c r="H126" s="39" t="s">
        <v>167</v>
      </c>
      <c r="I126" s="51" t="s">
        <v>965</v>
      </c>
      <c r="J126" s="39" t="s">
        <v>49</v>
      </c>
      <c r="K126" s="39" t="s">
        <v>49</v>
      </c>
      <c r="L126" s="39" t="s">
        <v>49</v>
      </c>
      <c r="M126" s="39" t="s">
        <v>94</v>
      </c>
      <c r="N126" s="20"/>
      <c r="P126" s="22"/>
      <c r="Q126" s="22"/>
      <c r="R126" s="22"/>
      <c r="S126" s="22"/>
      <c r="T126" s="22"/>
      <c r="U126" s="22"/>
      <c r="V126" s="22"/>
      <c r="W126" s="22"/>
      <c r="X126" s="22"/>
      <c r="Y126" s="22"/>
      <c r="Z126" s="22"/>
    </row>
    <row r="127" spans="2:26" s="21" customFormat="1" ht="28.5">
      <c r="B127" s="19" t="s">
        <v>782</v>
      </c>
      <c r="C127" s="19" t="s">
        <v>156</v>
      </c>
      <c r="D127" s="19">
        <v>222</v>
      </c>
      <c r="E127" s="19">
        <v>2021</v>
      </c>
      <c r="F127" s="51" t="s">
        <v>967</v>
      </c>
      <c r="G127" s="39" t="s">
        <v>53</v>
      </c>
      <c r="H127" s="39" t="s">
        <v>58</v>
      </c>
      <c r="I127" s="51" t="s">
        <v>967</v>
      </c>
      <c r="J127" s="39" t="s">
        <v>49</v>
      </c>
      <c r="K127" s="39" t="s">
        <v>49</v>
      </c>
      <c r="L127" s="39" t="s">
        <v>49</v>
      </c>
      <c r="M127" s="39" t="s">
        <v>50</v>
      </c>
      <c r="N127" s="20"/>
      <c r="P127" s="22"/>
      <c r="Q127" s="22"/>
      <c r="R127" s="22"/>
      <c r="S127" s="22"/>
      <c r="T127" s="22"/>
      <c r="U127" s="22"/>
      <c r="V127" s="22"/>
      <c r="W127" s="22"/>
      <c r="X127" s="22"/>
      <c r="Y127" s="22"/>
      <c r="Z127" s="22"/>
    </row>
    <row r="128" spans="2:26" s="21" customFormat="1" ht="28.5">
      <c r="B128" s="19" t="s">
        <v>782</v>
      </c>
      <c r="C128" s="19" t="s">
        <v>156</v>
      </c>
      <c r="D128" s="19">
        <v>327</v>
      </c>
      <c r="E128" s="19">
        <v>2021</v>
      </c>
      <c r="F128" s="51" t="s">
        <v>968</v>
      </c>
      <c r="G128" s="39" t="s">
        <v>53</v>
      </c>
      <c r="H128" s="39" t="s">
        <v>58</v>
      </c>
      <c r="I128" s="51" t="s">
        <v>968</v>
      </c>
      <c r="J128" s="39" t="s">
        <v>49</v>
      </c>
      <c r="K128" s="39" t="s">
        <v>49</v>
      </c>
      <c r="L128" s="39" t="s">
        <v>49</v>
      </c>
      <c r="M128" s="39" t="s">
        <v>139</v>
      </c>
      <c r="N128" s="20"/>
      <c r="P128" s="22"/>
      <c r="Q128" s="22"/>
      <c r="R128" s="22"/>
      <c r="S128" s="22"/>
      <c r="T128" s="22"/>
      <c r="U128" s="22"/>
      <c r="V128" s="22"/>
      <c r="W128" s="22"/>
      <c r="X128" s="22"/>
      <c r="Y128" s="22"/>
      <c r="Z128" s="22"/>
    </row>
    <row r="129" spans="2:26" s="21" customFormat="1" ht="42.75">
      <c r="B129" s="19" t="s">
        <v>782</v>
      </c>
      <c r="C129" s="19" t="s">
        <v>156</v>
      </c>
      <c r="D129" s="19">
        <v>507</v>
      </c>
      <c r="E129" s="19">
        <v>2021</v>
      </c>
      <c r="F129" s="51" t="s">
        <v>969</v>
      </c>
      <c r="G129" s="39" t="s">
        <v>53</v>
      </c>
      <c r="H129" s="39" t="s">
        <v>58</v>
      </c>
      <c r="I129" s="51" t="s">
        <v>970</v>
      </c>
      <c r="J129" s="39" t="s">
        <v>49</v>
      </c>
      <c r="K129" s="39" t="s">
        <v>49</v>
      </c>
      <c r="L129" s="39" t="s">
        <v>49</v>
      </c>
      <c r="M129" s="39" t="s">
        <v>50</v>
      </c>
      <c r="N129" s="20"/>
      <c r="P129" s="22"/>
      <c r="Q129" s="22"/>
      <c r="R129" s="22"/>
      <c r="S129" s="22"/>
      <c r="T129" s="22"/>
      <c r="U129" s="22"/>
      <c r="V129" s="22"/>
      <c r="W129" s="22"/>
      <c r="X129" s="22"/>
      <c r="Y129" s="22"/>
      <c r="Z129" s="22"/>
    </row>
  </sheetData>
  <autoFilter ref="B4:M4" xr:uid="{00000000-0001-0000-0100-000000000000}"/>
  <mergeCells count="6">
    <mergeCell ref="Y3:Z3"/>
    <mergeCell ref="P3:Q3"/>
    <mergeCell ref="R3:X3"/>
    <mergeCell ref="B1:M1"/>
    <mergeCell ref="B2:M2"/>
    <mergeCell ref="B3:M3"/>
  </mergeCells>
  <hyperlinks>
    <hyperlink ref="G7" r:id="rId1" xr:uid="{00000000-0004-0000-0100-000000000000}"/>
    <hyperlink ref="D127" r:id="rId2" display="http://www.mintrabajo.gov.co/documents/20147/647970/RESOLUCION++144+DEL+2017.pdf" xr:uid="{00000000-0004-0000-0100-000001000000}"/>
    <hyperlink ref="D128" r:id="rId3" display="https://www.minsalud.gov.co/Normatividad_Nuevo/Resoluci%C3%B3n No. 327 de 2021.pdf" xr:uid="{00000000-0004-0000-0100-000002000000}"/>
    <hyperlink ref="D129" r:id="rId4" display="https://www.minsalud.gov.co/sites/rid/Lists/BibliotecaDigital/RIDE/DE/DIJ/resolucion-507-de-2021.pdf" xr:uid="{00000000-0004-0000-0100-000003000000}"/>
    <hyperlink ref="D89" r:id="rId5" display="https://dapre.presidencia.gov.co/normativa/normativa/DECRETO 462 DEL 22 DE MARZO DE 2020.pdf" xr:uid="{00000000-0004-0000-0100-000004000000}"/>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
  <sheetViews>
    <sheetView showGridLines="0" zoomScale="85" zoomScaleNormal="85" workbookViewId="0">
      <pane ySplit="4" topLeftCell="A5" activePane="bottomLeft" state="frozen"/>
      <selection pane="bottomLeft" activeCell="J7" sqref="J7"/>
    </sheetView>
  </sheetViews>
  <sheetFormatPr defaultColWidth="11.42578125" defaultRowHeight="14.25"/>
  <cols>
    <col min="1" max="1" width="3.42578125" style="11" customWidth="1"/>
    <col min="2" max="2" width="21.5703125" style="11" bestFit="1" customWidth="1"/>
    <col min="3" max="3" width="23.42578125" style="11" bestFit="1" customWidth="1"/>
    <col min="4" max="4" width="12.85546875" style="11" customWidth="1"/>
    <col min="5" max="5" width="9.5703125" style="11" customWidth="1"/>
    <col min="6" max="6" width="21.7109375" style="52" customWidth="1"/>
    <col min="7" max="7" width="21.5703125" style="11" bestFit="1" customWidth="1"/>
    <col min="8" max="8" width="17.42578125" style="11" customWidth="1"/>
    <col min="9" max="9" width="29.28515625" style="52" customWidth="1"/>
    <col min="10" max="13" width="20.7109375" style="11" customWidth="1"/>
    <col min="14" max="14" width="44.85546875" style="52" bestFit="1" customWidth="1"/>
    <col min="15" max="16384" width="11.42578125" style="11"/>
  </cols>
  <sheetData>
    <row r="1" spans="1:14" ht="30" customHeight="1">
      <c r="B1" s="83" t="s">
        <v>14</v>
      </c>
      <c r="C1" s="84"/>
      <c r="D1" s="84"/>
      <c r="E1" s="84"/>
      <c r="F1" s="84"/>
      <c r="G1" s="84"/>
      <c r="H1" s="84"/>
      <c r="I1" s="84"/>
      <c r="J1" s="84"/>
      <c r="K1" s="84"/>
      <c r="L1" s="84"/>
      <c r="M1" s="84"/>
      <c r="N1" s="84"/>
    </row>
    <row r="2" spans="1:14" ht="30" customHeight="1">
      <c r="B2" s="83" t="s">
        <v>971</v>
      </c>
      <c r="C2" s="84"/>
      <c r="D2" s="84"/>
      <c r="E2" s="84"/>
      <c r="F2" s="84"/>
      <c r="G2" s="84"/>
      <c r="H2" s="84"/>
      <c r="I2" s="84"/>
      <c r="J2" s="84"/>
      <c r="K2" s="84"/>
      <c r="L2" s="84"/>
      <c r="M2" s="84"/>
      <c r="N2" s="84"/>
    </row>
    <row r="3" spans="1:14" ht="30" customHeight="1">
      <c r="B3" s="83" t="s">
        <v>16</v>
      </c>
      <c r="C3" s="84"/>
      <c r="D3" s="84"/>
      <c r="E3" s="84"/>
      <c r="F3" s="84"/>
      <c r="G3" s="84"/>
      <c r="H3" s="84"/>
      <c r="I3" s="84"/>
      <c r="J3" s="84"/>
      <c r="K3" s="84"/>
      <c r="L3" s="84"/>
      <c r="M3" s="84"/>
      <c r="N3" s="84"/>
    </row>
    <row r="4" spans="1:14" ht="50.1" customHeight="1">
      <c r="B4" s="35" t="s">
        <v>20</v>
      </c>
      <c r="C4" s="36" t="s">
        <v>21</v>
      </c>
      <c r="D4" s="35" t="s">
        <v>22</v>
      </c>
      <c r="E4" s="36" t="s">
        <v>23</v>
      </c>
      <c r="F4" s="35" t="s">
        <v>24</v>
      </c>
      <c r="G4" s="36" t="s">
        <v>25</v>
      </c>
      <c r="H4" s="35" t="s">
        <v>26</v>
      </c>
      <c r="I4" s="37" t="s">
        <v>27</v>
      </c>
      <c r="J4" s="38" t="s">
        <v>28</v>
      </c>
      <c r="K4" s="37" t="s">
        <v>29</v>
      </c>
      <c r="L4" s="38" t="s">
        <v>30</v>
      </c>
      <c r="M4" s="37" t="s">
        <v>31</v>
      </c>
      <c r="N4" s="38" t="s">
        <v>972</v>
      </c>
    </row>
    <row r="5" spans="1:14" s="8" customFormat="1" ht="57">
      <c r="A5" s="11"/>
      <c r="B5" s="18" t="s">
        <v>973</v>
      </c>
      <c r="C5" s="18" t="s">
        <v>974</v>
      </c>
      <c r="D5" s="18" t="s">
        <v>975</v>
      </c>
      <c r="E5" s="18">
        <v>1930</v>
      </c>
      <c r="F5" s="41" t="s">
        <v>976</v>
      </c>
      <c r="G5" s="18" t="s">
        <v>977</v>
      </c>
      <c r="H5" s="18" t="s">
        <v>167</v>
      </c>
      <c r="I5" s="41" t="s">
        <v>978</v>
      </c>
      <c r="J5" s="18" t="s">
        <v>49</v>
      </c>
      <c r="K5" s="18" t="s">
        <v>49</v>
      </c>
      <c r="L5" s="18" t="s">
        <v>49</v>
      </c>
      <c r="M5" s="39" t="s">
        <v>50</v>
      </c>
      <c r="N5" s="85" t="s">
        <v>979</v>
      </c>
    </row>
    <row r="6" spans="1:14" s="8" customFormat="1" ht="85.5">
      <c r="A6" s="11"/>
      <c r="B6" s="18" t="s">
        <v>980</v>
      </c>
      <c r="C6" s="18" t="s">
        <v>974</v>
      </c>
      <c r="D6" s="18" t="s">
        <v>981</v>
      </c>
      <c r="E6" s="18">
        <v>1948</v>
      </c>
      <c r="F6" s="41" t="s">
        <v>982</v>
      </c>
      <c r="G6" s="18" t="s">
        <v>977</v>
      </c>
      <c r="H6" s="18" t="s">
        <v>167</v>
      </c>
      <c r="I6" s="41" t="s">
        <v>983</v>
      </c>
      <c r="J6" s="18" t="s">
        <v>49</v>
      </c>
      <c r="K6" s="18" t="s">
        <v>49</v>
      </c>
      <c r="L6" s="18" t="s">
        <v>49</v>
      </c>
      <c r="M6" s="39" t="s">
        <v>50</v>
      </c>
      <c r="N6" s="85"/>
    </row>
    <row r="7" spans="1:14" s="8" customFormat="1" ht="171">
      <c r="A7" s="11"/>
      <c r="B7" s="18" t="s">
        <v>980</v>
      </c>
      <c r="C7" s="18" t="s">
        <v>974</v>
      </c>
      <c r="D7" s="18" t="s">
        <v>984</v>
      </c>
      <c r="E7" s="18">
        <v>1949</v>
      </c>
      <c r="F7" s="41" t="s">
        <v>985</v>
      </c>
      <c r="G7" s="18" t="s">
        <v>977</v>
      </c>
      <c r="H7" s="18" t="s">
        <v>167</v>
      </c>
      <c r="I7" s="41" t="s">
        <v>986</v>
      </c>
      <c r="J7" s="18" t="s">
        <v>49</v>
      </c>
      <c r="K7" s="18" t="s">
        <v>49</v>
      </c>
      <c r="L7" s="18" t="s">
        <v>49</v>
      </c>
      <c r="M7" s="39" t="s">
        <v>471</v>
      </c>
      <c r="N7" s="85"/>
    </row>
    <row r="8" spans="1:14" s="8" customFormat="1" ht="199.5">
      <c r="A8" s="11"/>
      <c r="B8" s="18" t="s">
        <v>281</v>
      </c>
      <c r="C8" s="18" t="s">
        <v>974</v>
      </c>
      <c r="D8" s="18" t="s">
        <v>987</v>
      </c>
      <c r="E8" s="18">
        <v>1951</v>
      </c>
      <c r="F8" s="41" t="s">
        <v>988</v>
      </c>
      <c r="G8" s="18" t="s">
        <v>977</v>
      </c>
      <c r="H8" s="18" t="s">
        <v>167</v>
      </c>
      <c r="I8" s="41" t="s">
        <v>989</v>
      </c>
      <c r="J8" s="18" t="s">
        <v>49</v>
      </c>
      <c r="K8" s="18" t="s">
        <v>49</v>
      </c>
      <c r="L8" s="18" t="s">
        <v>49</v>
      </c>
      <c r="M8" s="39" t="s">
        <v>50</v>
      </c>
      <c r="N8" s="85"/>
    </row>
    <row r="9" spans="1:14" s="8" customFormat="1" ht="42.75">
      <c r="A9" s="11"/>
      <c r="B9" s="18" t="s">
        <v>973</v>
      </c>
      <c r="C9" s="18" t="s">
        <v>974</v>
      </c>
      <c r="D9" s="18" t="s">
        <v>990</v>
      </c>
      <c r="E9" s="18">
        <v>1957</v>
      </c>
      <c r="F9" s="41" t="s">
        <v>991</v>
      </c>
      <c r="G9" s="18" t="s">
        <v>977</v>
      </c>
      <c r="H9" s="18" t="s">
        <v>167</v>
      </c>
      <c r="I9" s="41" t="s">
        <v>992</v>
      </c>
      <c r="J9" s="18" t="s">
        <v>49</v>
      </c>
      <c r="K9" s="18" t="s">
        <v>49</v>
      </c>
      <c r="L9" s="18" t="s">
        <v>49</v>
      </c>
      <c r="M9" s="39" t="s">
        <v>50</v>
      </c>
      <c r="N9" s="85"/>
    </row>
    <row r="10" spans="1:14" s="8" customFormat="1" ht="128.25">
      <c r="A10" s="11"/>
      <c r="B10" s="18" t="s">
        <v>281</v>
      </c>
      <c r="C10" s="18" t="s">
        <v>974</v>
      </c>
      <c r="D10" s="18" t="s">
        <v>993</v>
      </c>
      <c r="E10" s="18">
        <v>1958</v>
      </c>
      <c r="F10" s="41" t="s">
        <v>994</v>
      </c>
      <c r="G10" s="18" t="s">
        <v>977</v>
      </c>
      <c r="H10" s="18" t="s">
        <v>167</v>
      </c>
      <c r="I10" s="41" t="s">
        <v>995</v>
      </c>
      <c r="J10" s="18" t="s">
        <v>49</v>
      </c>
      <c r="K10" s="18" t="s">
        <v>49</v>
      </c>
      <c r="L10" s="18" t="s">
        <v>49</v>
      </c>
      <c r="M10" s="39" t="s">
        <v>50</v>
      </c>
      <c r="N10" s="85"/>
    </row>
    <row r="11" spans="1:14" s="8" customFormat="1" ht="114">
      <c r="A11" s="11"/>
      <c r="B11" s="18" t="s">
        <v>996</v>
      </c>
      <c r="C11" s="18" t="s">
        <v>974</v>
      </c>
      <c r="D11" s="18" t="s">
        <v>997</v>
      </c>
      <c r="E11" s="18">
        <v>1973</v>
      </c>
      <c r="F11" s="41" t="s">
        <v>998</v>
      </c>
      <c r="G11" s="18" t="s">
        <v>977</v>
      </c>
      <c r="H11" s="18" t="s">
        <v>167</v>
      </c>
      <c r="I11" s="41" t="s">
        <v>999</v>
      </c>
      <c r="J11" s="18" t="s">
        <v>49</v>
      </c>
      <c r="K11" s="18" t="s">
        <v>49</v>
      </c>
      <c r="L11" s="18" t="s">
        <v>49</v>
      </c>
      <c r="M11" s="39" t="s">
        <v>50</v>
      </c>
      <c r="N11" s="85"/>
    </row>
    <row r="12" spans="1:14" s="8" customFormat="1" ht="71.25">
      <c r="A12" s="11"/>
      <c r="B12" s="18" t="s">
        <v>996</v>
      </c>
      <c r="C12" s="18" t="s">
        <v>974</v>
      </c>
      <c r="D12" s="18" t="s">
        <v>1000</v>
      </c>
      <c r="E12" s="18">
        <v>1999</v>
      </c>
      <c r="F12" s="41" t="s">
        <v>1001</v>
      </c>
      <c r="G12" s="18" t="s">
        <v>977</v>
      </c>
      <c r="H12" s="18" t="s">
        <v>167</v>
      </c>
      <c r="I12" s="41" t="s">
        <v>1002</v>
      </c>
      <c r="J12" s="18" t="s">
        <v>49</v>
      </c>
      <c r="K12" s="18" t="s">
        <v>49</v>
      </c>
      <c r="L12" s="18" t="s">
        <v>49</v>
      </c>
      <c r="M12" s="39" t="s">
        <v>50</v>
      </c>
      <c r="N12" s="85"/>
    </row>
    <row r="13" spans="1:14" s="8" customFormat="1" ht="71.25">
      <c r="A13" s="11"/>
      <c r="B13" s="18" t="s">
        <v>1003</v>
      </c>
      <c r="C13" s="18" t="s">
        <v>1004</v>
      </c>
      <c r="D13" s="18" t="s">
        <v>1005</v>
      </c>
      <c r="E13" s="18">
        <v>1947</v>
      </c>
      <c r="F13" s="41" t="s">
        <v>1006</v>
      </c>
      <c r="G13" s="18" t="s">
        <v>977</v>
      </c>
      <c r="H13" s="18" t="s">
        <v>167</v>
      </c>
      <c r="I13" s="41" t="s">
        <v>1007</v>
      </c>
      <c r="J13" s="18" t="s">
        <v>49</v>
      </c>
      <c r="K13" s="18" t="s">
        <v>49</v>
      </c>
      <c r="L13" s="18" t="s">
        <v>49</v>
      </c>
      <c r="M13" s="39" t="s">
        <v>50</v>
      </c>
      <c r="N13" s="85"/>
    </row>
    <row r="14" spans="1:14" s="8" customFormat="1" ht="57">
      <c r="A14" s="11"/>
      <c r="B14" s="18" t="s">
        <v>1008</v>
      </c>
      <c r="C14" s="18" t="s">
        <v>1004</v>
      </c>
      <c r="D14" s="18" t="s">
        <v>1009</v>
      </c>
      <c r="E14" s="18">
        <v>1964</v>
      </c>
      <c r="F14" s="41" t="s">
        <v>1010</v>
      </c>
      <c r="G14" s="18" t="s">
        <v>977</v>
      </c>
      <c r="H14" s="18" t="s">
        <v>167</v>
      </c>
      <c r="I14" s="41" t="s">
        <v>1011</v>
      </c>
      <c r="J14" s="18" t="s">
        <v>49</v>
      </c>
      <c r="K14" s="18" t="s">
        <v>49</v>
      </c>
      <c r="L14" s="18" t="s">
        <v>49</v>
      </c>
      <c r="M14" s="39" t="s">
        <v>50</v>
      </c>
      <c r="N14" s="85"/>
    </row>
    <row r="15" spans="1:14" s="8" customFormat="1" ht="71.25">
      <c r="A15" s="11"/>
      <c r="B15" s="18" t="s">
        <v>1003</v>
      </c>
      <c r="C15" s="18" t="s">
        <v>1004</v>
      </c>
      <c r="D15" s="18" t="s">
        <v>1012</v>
      </c>
      <c r="E15" s="18">
        <v>1969</v>
      </c>
      <c r="F15" s="41" t="s">
        <v>1013</v>
      </c>
      <c r="G15" s="18" t="s">
        <v>977</v>
      </c>
      <c r="H15" s="18" t="s">
        <v>167</v>
      </c>
      <c r="I15" s="41" t="s">
        <v>1007</v>
      </c>
      <c r="J15" s="18" t="s">
        <v>49</v>
      </c>
      <c r="K15" s="18" t="s">
        <v>49</v>
      </c>
      <c r="L15" s="18" t="s">
        <v>49</v>
      </c>
      <c r="M15" s="39" t="s">
        <v>50</v>
      </c>
      <c r="N15" s="85"/>
    </row>
    <row r="16" spans="1:14" s="8" customFormat="1" ht="142.5">
      <c r="A16" s="11"/>
      <c r="B16" s="18" t="s">
        <v>980</v>
      </c>
      <c r="C16" s="18" t="s">
        <v>1004</v>
      </c>
      <c r="D16" s="18" t="s">
        <v>1014</v>
      </c>
      <c r="E16" s="18">
        <v>1976</v>
      </c>
      <c r="F16" s="41" t="s">
        <v>1015</v>
      </c>
      <c r="G16" s="18" t="s">
        <v>977</v>
      </c>
      <c r="H16" s="18" t="s">
        <v>167</v>
      </c>
      <c r="I16" s="41" t="s">
        <v>1016</v>
      </c>
      <c r="J16" s="18" t="s">
        <v>49</v>
      </c>
      <c r="K16" s="18" t="s">
        <v>49</v>
      </c>
      <c r="L16" s="18" t="s">
        <v>49</v>
      </c>
      <c r="M16" s="39" t="s">
        <v>471</v>
      </c>
      <c r="N16" s="85"/>
    </row>
    <row r="17" spans="1:14" s="8" customFormat="1" ht="71.25">
      <c r="A17" s="11"/>
      <c r="B17" s="18" t="s">
        <v>1017</v>
      </c>
      <c r="C17" s="18" t="s">
        <v>1018</v>
      </c>
      <c r="D17" s="18" t="s">
        <v>1019</v>
      </c>
      <c r="E17" s="18">
        <v>1952</v>
      </c>
      <c r="F17" s="41" t="s">
        <v>1020</v>
      </c>
      <c r="G17" s="18" t="s">
        <v>977</v>
      </c>
      <c r="H17" s="18" t="s">
        <v>167</v>
      </c>
      <c r="I17" s="41" t="s">
        <v>1021</v>
      </c>
      <c r="J17" s="18" t="s">
        <v>49</v>
      </c>
      <c r="K17" s="18" t="s">
        <v>49</v>
      </c>
      <c r="L17" s="18" t="s">
        <v>49</v>
      </c>
      <c r="M17" s="39" t="s">
        <v>50</v>
      </c>
      <c r="N17" s="85"/>
    </row>
    <row r="18" spans="1:14" s="8" customFormat="1" ht="99.75">
      <c r="A18" s="11"/>
      <c r="B18" s="18" t="s">
        <v>1022</v>
      </c>
      <c r="C18" s="18" t="s">
        <v>1018</v>
      </c>
      <c r="D18" s="18" t="s">
        <v>1023</v>
      </c>
      <c r="E18" s="18">
        <v>1981</v>
      </c>
      <c r="F18" s="41" t="s">
        <v>1024</v>
      </c>
      <c r="G18" s="18" t="s">
        <v>977</v>
      </c>
      <c r="H18" s="18" t="s">
        <v>167</v>
      </c>
      <c r="I18" s="41" t="s">
        <v>1025</v>
      </c>
      <c r="J18" s="18" t="s">
        <v>49</v>
      </c>
      <c r="K18" s="18" t="s">
        <v>49</v>
      </c>
      <c r="L18" s="18" t="s">
        <v>49</v>
      </c>
      <c r="M18" s="39" t="s">
        <v>50</v>
      </c>
      <c r="N18" s="85"/>
    </row>
    <row r="19" spans="1:14" s="8" customFormat="1" ht="409.5">
      <c r="A19" s="11"/>
      <c r="B19" s="18" t="s">
        <v>1022</v>
      </c>
      <c r="C19" s="18" t="s">
        <v>1018</v>
      </c>
      <c r="D19" s="18" t="s">
        <v>1026</v>
      </c>
      <c r="E19" s="18">
        <v>2006</v>
      </c>
      <c r="F19" s="41" t="s">
        <v>1027</v>
      </c>
      <c r="G19" s="18" t="s">
        <v>977</v>
      </c>
      <c r="H19" s="18" t="s">
        <v>167</v>
      </c>
      <c r="I19" s="41" t="s">
        <v>1028</v>
      </c>
      <c r="J19" s="18" t="s">
        <v>49</v>
      </c>
      <c r="K19" s="18" t="s">
        <v>49</v>
      </c>
      <c r="L19" s="18" t="s">
        <v>49</v>
      </c>
      <c r="M19" s="39" t="s">
        <v>50</v>
      </c>
      <c r="N19" s="85"/>
    </row>
    <row r="20" spans="1:14" s="8" customFormat="1" ht="199.5">
      <c r="A20" s="11"/>
      <c r="B20" s="18" t="s">
        <v>281</v>
      </c>
      <c r="C20" s="18" t="s">
        <v>1018</v>
      </c>
      <c r="D20" s="18" t="s">
        <v>1029</v>
      </c>
      <c r="E20" s="18">
        <v>1981</v>
      </c>
      <c r="F20" s="41" t="s">
        <v>1030</v>
      </c>
      <c r="G20" s="18" t="s">
        <v>977</v>
      </c>
      <c r="H20" s="18" t="s">
        <v>167</v>
      </c>
      <c r="I20" s="41" t="s">
        <v>1031</v>
      </c>
      <c r="J20" s="18" t="s">
        <v>49</v>
      </c>
      <c r="K20" s="18" t="s">
        <v>49</v>
      </c>
      <c r="L20" s="18" t="s">
        <v>49</v>
      </c>
      <c r="M20" s="39" t="s">
        <v>50</v>
      </c>
      <c r="N20" s="85"/>
    </row>
    <row r="21" spans="1:14" s="8" customFormat="1" ht="71.25">
      <c r="A21" s="11"/>
      <c r="B21" s="18" t="s">
        <v>1032</v>
      </c>
      <c r="C21" s="18" t="s">
        <v>1018</v>
      </c>
      <c r="D21" s="18" t="s">
        <v>1033</v>
      </c>
      <c r="E21" s="18">
        <v>2019</v>
      </c>
      <c r="F21" s="41" t="s">
        <v>1034</v>
      </c>
      <c r="G21" s="18" t="s">
        <v>977</v>
      </c>
      <c r="H21" s="18" t="s">
        <v>167</v>
      </c>
      <c r="I21" s="41" t="s">
        <v>1035</v>
      </c>
      <c r="J21" s="18" t="s">
        <v>49</v>
      </c>
      <c r="K21" s="18" t="s">
        <v>49</v>
      </c>
      <c r="L21" s="18" t="s">
        <v>49</v>
      </c>
      <c r="M21" s="39" t="s">
        <v>50</v>
      </c>
      <c r="N21" s="85"/>
    </row>
    <row r="22" spans="1:14" s="8" customFormat="1" ht="242.25">
      <c r="A22" s="11"/>
      <c r="B22" s="18" t="s">
        <v>1036</v>
      </c>
      <c r="C22" s="18" t="s">
        <v>1037</v>
      </c>
      <c r="D22" s="18" t="s">
        <v>1038</v>
      </c>
      <c r="E22" s="18">
        <v>1996</v>
      </c>
      <c r="F22" s="41" t="s">
        <v>1039</v>
      </c>
      <c r="G22" s="18" t="s">
        <v>977</v>
      </c>
      <c r="H22" s="18" t="s">
        <v>167</v>
      </c>
      <c r="I22" s="41" t="s">
        <v>1040</v>
      </c>
      <c r="J22" s="18" t="s">
        <v>49</v>
      </c>
      <c r="K22" s="18" t="s">
        <v>49</v>
      </c>
      <c r="L22" s="18" t="s">
        <v>49</v>
      </c>
      <c r="M22" s="39" t="s">
        <v>50</v>
      </c>
      <c r="N22" s="85"/>
    </row>
    <row r="23" spans="1:14" s="8" customFormat="1" ht="171">
      <c r="A23" s="11"/>
      <c r="B23" s="18" t="s">
        <v>1036</v>
      </c>
      <c r="C23" s="18" t="s">
        <v>1041</v>
      </c>
      <c r="D23" s="18" t="s">
        <v>1042</v>
      </c>
      <c r="E23" s="18">
        <v>2006</v>
      </c>
      <c r="F23" s="41" t="s">
        <v>1043</v>
      </c>
      <c r="G23" s="18" t="s">
        <v>977</v>
      </c>
      <c r="H23" s="18" t="s">
        <v>167</v>
      </c>
      <c r="I23" s="41" t="s">
        <v>1044</v>
      </c>
      <c r="J23" s="18" t="s">
        <v>49</v>
      </c>
      <c r="K23" s="18" t="s">
        <v>49</v>
      </c>
      <c r="L23" s="18" t="s">
        <v>49</v>
      </c>
      <c r="M23" s="39" t="s">
        <v>50</v>
      </c>
      <c r="N23" s="85" t="s">
        <v>1045</v>
      </c>
    </row>
    <row r="24" spans="1:14" s="8" customFormat="1" ht="185.25">
      <c r="A24" s="11"/>
      <c r="B24" s="18" t="s">
        <v>1017</v>
      </c>
      <c r="C24" s="18" t="s">
        <v>1041</v>
      </c>
      <c r="D24" s="18" t="s">
        <v>1046</v>
      </c>
      <c r="E24" s="18">
        <v>2012</v>
      </c>
      <c r="F24" s="41" t="s">
        <v>1047</v>
      </c>
      <c r="G24" s="18" t="s">
        <v>977</v>
      </c>
      <c r="H24" s="18" t="s">
        <v>167</v>
      </c>
      <c r="I24" s="41" t="s">
        <v>1048</v>
      </c>
      <c r="J24" s="18" t="s">
        <v>49</v>
      </c>
      <c r="K24" s="18" t="s">
        <v>49</v>
      </c>
      <c r="L24" s="18" t="s">
        <v>49</v>
      </c>
      <c r="M24" s="39" t="s">
        <v>50</v>
      </c>
      <c r="N24" s="85"/>
    </row>
    <row r="25" spans="1:14" s="8" customFormat="1" ht="57">
      <c r="A25" s="11"/>
      <c r="B25" s="18" t="s">
        <v>1049</v>
      </c>
      <c r="C25" s="18" t="s">
        <v>1041</v>
      </c>
      <c r="D25" s="18" t="s">
        <v>1050</v>
      </c>
      <c r="E25" s="18">
        <v>2015</v>
      </c>
      <c r="F25" s="41" t="s">
        <v>1051</v>
      </c>
      <c r="G25" s="18" t="s">
        <v>977</v>
      </c>
      <c r="H25" s="18" t="s">
        <v>167</v>
      </c>
      <c r="I25" s="41" t="s">
        <v>1052</v>
      </c>
      <c r="J25" s="18" t="s">
        <v>49</v>
      </c>
      <c r="K25" s="18" t="s">
        <v>49</v>
      </c>
      <c r="L25" s="18" t="s">
        <v>49</v>
      </c>
      <c r="M25" s="39" t="s">
        <v>50</v>
      </c>
      <c r="N25" s="85"/>
    </row>
    <row r="26" spans="1:14" s="21" customFormat="1" ht="142.5">
      <c r="B26" s="18" t="s">
        <v>1022</v>
      </c>
      <c r="C26" s="15" t="s">
        <v>51</v>
      </c>
      <c r="D26" s="15">
        <v>957</v>
      </c>
      <c r="E26" s="15">
        <v>2005</v>
      </c>
      <c r="F26" s="17" t="s">
        <v>1053</v>
      </c>
      <c r="G26" s="15" t="s">
        <v>1054</v>
      </c>
      <c r="H26" s="15" t="s">
        <v>58</v>
      </c>
      <c r="I26" s="17" t="s">
        <v>1055</v>
      </c>
      <c r="J26" s="18" t="s">
        <v>49</v>
      </c>
      <c r="K26" s="18" t="s">
        <v>49</v>
      </c>
      <c r="L26" s="18" t="s">
        <v>49</v>
      </c>
      <c r="M26" s="39" t="s">
        <v>50</v>
      </c>
      <c r="N26" s="85"/>
    </row>
    <row r="27" spans="1:14" s="21" customFormat="1" ht="185.25">
      <c r="B27" s="15" t="s">
        <v>298</v>
      </c>
      <c r="C27" s="15" t="s">
        <v>44</v>
      </c>
      <c r="D27" s="15">
        <v>873</v>
      </c>
      <c r="E27" s="15">
        <v>2001</v>
      </c>
      <c r="F27" s="17" t="s">
        <v>1056</v>
      </c>
      <c r="G27" s="15" t="s">
        <v>68</v>
      </c>
      <c r="H27" s="29" t="s">
        <v>1057</v>
      </c>
      <c r="I27" s="16" t="s">
        <v>1058</v>
      </c>
      <c r="J27" s="18" t="s">
        <v>49</v>
      </c>
      <c r="K27" s="18" t="s">
        <v>49</v>
      </c>
      <c r="L27" s="18" t="s">
        <v>49</v>
      </c>
      <c r="M27" s="39" t="s">
        <v>50</v>
      </c>
      <c r="N27" s="85"/>
    </row>
    <row r="28" spans="1:14" s="21" customFormat="1" ht="71.25">
      <c r="B28" s="15" t="s">
        <v>462</v>
      </c>
      <c r="C28" s="15" t="s">
        <v>1059</v>
      </c>
      <c r="D28" s="15">
        <v>584</v>
      </c>
      <c r="E28" s="15">
        <v>2004</v>
      </c>
      <c r="F28" s="17" t="s">
        <v>1060</v>
      </c>
      <c r="G28" s="15" t="s">
        <v>1054</v>
      </c>
      <c r="H28" s="15">
        <v>12</v>
      </c>
      <c r="I28" s="25" t="s">
        <v>1061</v>
      </c>
      <c r="J28" s="18" t="s">
        <v>49</v>
      </c>
      <c r="K28" s="18" t="s">
        <v>49</v>
      </c>
      <c r="L28" s="18" t="s">
        <v>49</v>
      </c>
      <c r="M28" s="39" t="s">
        <v>50</v>
      </c>
      <c r="N28" s="85"/>
    </row>
    <row r="29" spans="1:14" ht="185.25">
      <c r="B29" s="19" t="s">
        <v>1022</v>
      </c>
      <c r="C29" s="15" t="s">
        <v>72</v>
      </c>
      <c r="D29" s="15">
        <v>378</v>
      </c>
      <c r="E29" s="15">
        <v>1997</v>
      </c>
      <c r="F29" s="51" t="s">
        <v>1062</v>
      </c>
      <c r="G29" s="15" t="s">
        <v>74</v>
      </c>
      <c r="H29" s="15" t="s">
        <v>1063</v>
      </c>
      <c r="I29" s="17" t="s">
        <v>1064</v>
      </c>
      <c r="J29" s="39" t="s">
        <v>49</v>
      </c>
      <c r="K29" s="39" t="s">
        <v>49</v>
      </c>
      <c r="L29" s="39" t="s">
        <v>49</v>
      </c>
      <c r="M29" s="39" t="s">
        <v>471</v>
      </c>
      <c r="N29" s="53"/>
    </row>
    <row r="30" spans="1:14" ht="256.5">
      <c r="B30" s="19" t="s">
        <v>1022</v>
      </c>
      <c r="C30" s="15" t="s">
        <v>72</v>
      </c>
      <c r="D30" s="15">
        <v>378</v>
      </c>
      <c r="E30" s="15">
        <v>1997</v>
      </c>
      <c r="F30" s="51" t="s">
        <v>1065</v>
      </c>
      <c r="G30" s="15" t="s">
        <v>74</v>
      </c>
      <c r="H30" s="15">
        <v>13</v>
      </c>
      <c r="I30" s="17" t="s">
        <v>1066</v>
      </c>
      <c r="J30" s="39" t="s">
        <v>49</v>
      </c>
      <c r="K30" s="39" t="s">
        <v>49</v>
      </c>
      <c r="L30" s="39" t="s">
        <v>49</v>
      </c>
      <c r="M30" s="39" t="s">
        <v>471</v>
      </c>
      <c r="N30" s="53"/>
    </row>
  </sheetData>
  <mergeCells count="5">
    <mergeCell ref="B1:N1"/>
    <mergeCell ref="B2:N2"/>
    <mergeCell ref="B3:N3"/>
    <mergeCell ref="N5:N22"/>
    <mergeCell ref="N23:N28"/>
  </mergeCells>
  <hyperlinks>
    <hyperlink ref="D28" r:id="rId1" display="http://fondoriesgoslaborales.gov.co/documents/Normatividad/Decisiones/Decision-584.pdf" xr:uid="{00000000-0004-0000-02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
  <sheetViews>
    <sheetView workbookViewId="0">
      <selection activeCell="B32" sqref="B32"/>
    </sheetView>
  </sheetViews>
  <sheetFormatPr defaultColWidth="11.42578125" defaultRowHeight="15"/>
  <sheetData>
    <row r="2" spans="2:2">
      <c r="B2" t="s">
        <v>471</v>
      </c>
    </row>
    <row r="3" spans="2:2">
      <c r="B3" t="s">
        <v>77</v>
      </c>
    </row>
    <row r="4" spans="2:2">
      <c r="B4"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Hugo Jairo Plazas Ruiz</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Legal Trabajo a Distancia</dc:title>
  <dc:subject/>
  <dc:creator>Metron Quality Consulting Ltda.</dc:creator>
  <cp:keywords/>
  <dc:description>METRON QUALITY CONSULTING LTDA. Calle 74 No. 15-80 Int. 1 Of. 216 Tel: (57 1) 3216182 Fax: (57 1) 3243785 E-mail: metron@metron.com.co  Bogotá D.C. Colombia S.A.</dc:description>
  <cp:lastModifiedBy>YoLii Guzman</cp:lastModifiedBy>
  <cp:revision/>
  <dcterms:created xsi:type="dcterms:W3CDTF">2021-12-13T05:31:04Z</dcterms:created>
  <dcterms:modified xsi:type="dcterms:W3CDTF">2022-06-08T04:24:57Z</dcterms:modified>
  <cp:category/>
  <cp:contentStatus/>
</cp:coreProperties>
</file>